
<file path=[Content_Types].xml><?xml version="1.0" encoding="utf-8"?>
<Types xmlns="http://schemas.openxmlformats.org/package/2006/content-types">
  <Default Extension="bin" ContentType="application/vnd.ms-office.vbaProject"/>
  <Default Extension="jpeg" ContentType="image/jpe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codeName="{00000000-0000-0000-0000-000000000000}"/>
  <workbookPr defaultThemeVersion="166925"/>
  <mc:AlternateContent xmlns:mc="http://schemas.openxmlformats.org/markup-compatibility/2006">
    <mc:Choice Requires="x15">
      <x15ac:absPath xmlns:x15ac="http://schemas.microsoft.com/office/spreadsheetml/2010/11/ac" url="G:\ITE\IEMPREN\IEMPREN 2024\5 Pla d empresa\"/>
    </mc:Choice>
  </mc:AlternateContent>
  <xr:revisionPtr revIDLastSave="0" documentId="8_{CF8BEE48-FD0D-454F-931B-2E7DE093275C}" xr6:coauthVersionLast="47" xr6:coauthVersionMax="47" xr10:uidLastSave="{00000000-0000-0000-0000-000000000000}"/>
  <bookViews>
    <workbookView xWindow="-108" yWindow="-108" windowWidth="23256" windowHeight="12576" tabRatio="500" xr2:uid="{00000000-000D-0000-FFFF-FFFF00000000}"/>
  </bookViews>
  <sheets>
    <sheet name="INFO INICIAL" sheetId="1" r:id="rId1"/>
    <sheet name="PLAN DE INVERSIÓN" sheetId="2" r:id="rId2"/>
    <sheet name="PLAN DE FINANCIACIÓN" sheetId="3" r:id="rId3"/>
    <sheet name="PREVISIÓN GASTOS" sheetId="4" r:id="rId4"/>
    <sheet name="PREVISIÓN INGRESOS" sheetId="5" r:id="rId5"/>
    <sheet name="PLAN DE TESORERIA" sheetId="6" r:id="rId6"/>
    <sheet name="P&amp;G" sheetId="7" r:id="rId7"/>
    <sheet name="CUADRO RESUMEN FINAL" sheetId="8" r:id="rId8"/>
    <sheet name="AYUDA_INFORMACIÓN" sheetId="9" r:id="rId9"/>
    <sheet name="Hoja1" sheetId="10" state="hidden" r:id="rId10"/>
  </sheets>
  <definedNames>
    <definedName name="_xlnm.Print_Area" localSheetId="8">AYUDA_INFORMACIÓN!$A$5:$D$21</definedName>
    <definedName name="_xlnm.Print_Area" localSheetId="7">'CUADRO RESUMEN FINAL'!$A$1:$K$40</definedName>
    <definedName name="_xlnm.Print_Area" localSheetId="0">'INFO INICIAL'!$A$1:$C$33</definedName>
    <definedName name="_xlnm.Print_Area" localSheetId="2">'PLAN DE FINANCIACIÓN'!$E$14</definedName>
    <definedName name="_xlnm.Print_Area" localSheetId="1">'PLAN DE INVERSIÓN'!$A$1:$I$34</definedName>
    <definedName name="_xlnm.Print_Area" localSheetId="3">'PREVISIÓN GASTOS'!$A$1:$Q$101</definedName>
    <definedName name="_xlnm.Print_Area" localSheetId="4">'PREVISIÓN INGRESOS'!$A$1:$Q$48</definedName>
    <definedName name="Enero">'PREVISIÓN GASTOS'!$C$5</definedName>
    <definedName name="Excel_BuiltIn__FilterDatabase_1">'INFO INICIAL'!$B$7:$C$7</definedName>
    <definedName name="Excel_BuiltIn__FilterDatabase_1_1">'INFO INICIAL'!$B$7:$C$7</definedName>
    <definedName name="Excel_BuiltIn__FilterDatabase_4">'PREVISIÓN GASTOS'!$B$5:$Q$46</definedName>
    <definedName name="Excel_BuiltIn_Extract_1">'INFO INICIAL'!$L$8:$M$13</definedName>
  </definedNames>
  <calcPr calcId="18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24" i="8" l="1"/>
  <c r="D23" i="8"/>
  <c r="D22" i="8"/>
  <c r="A3" i="8"/>
  <c r="F37" i="7"/>
  <c r="D37" i="7"/>
  <c r="A2" i="7"/>
  <c r="M28" i="6"/>
  <c r="L28" i="6"/>
  <c r="K28" i="6"/>
  <c r="J28" i="6"/>
  <c r="I28" i="6"/>
  <c r="H28" i="6"/>
  <c r="G28" i="6"/>
  <c r="F28" i="6"/>
  <c r="E28" i="6"/>
  <c r="D28" i="6"/>
  <c r="C28" i="6"/>
  <c r="B28" i="6"/>
  <c r="M25" i="6"/>
  <c r="L25" i="6"/>
  <c r="K25" i="6"/>
  <c r="J25" i="6"/>
  <c r="I25" i="6"/>
  <c r="H25" i="6"/>
  <c r="G25" i="6"/>
  <c r="F25" i="6"/>
  <c r="E25" i="6"/>
  <c r="D25" i="6"/>
  <c r="C25" i="6"/>
  <c r="B25" i="6"/>
  <c r="M24" i="6"/>
  <c r="L24" i="6"/>
  <c r="K24" i="6"/>
  <c r="J24" i="6"/>
  <c r="I24" i="6"/>
  <c r="H24" i="6"/>
  <c r="G24" i="6"/>
  <c r="F24" i="6"/>
  <c r="E24" i="6"/>
  <c r="D24" i="6"/>
  <c r="C24" i="6"/>
  <c r="B24" i="6"/>
  <c r="M23" i="6"/>
  <c r="L23" i="6"/>
  <c r="K23" i="6"/>
  <c r="J23" i="6"/>
  <c r="I23" i="6"/>
  <c r="H23" i="6"/>
  <c r="G23" i="6"/>
  <c r="F23" i="6"/>
  <c r="E23" i="6"/>
  <c r="D23" i="6"/>
  <c r="C23" i="6"/>
  <c r="B23" i="6"/>
  <c r="M22" i="6"/>
  <c r="L22" i="6"/>
  <c r="K22" i="6"/>
  <c r="J22" i="6"/>
  <c r="I22" i="6"/>
  <c r="H22" i="6"/>
  <c r="G22" i="6"/>
  <c r="F22" i="6"/>
  <c r="E22" i="6"/>
  <c r="D22" i="6"/>
  <c r="C22" i="6"/>
  <c r="B22" i="6"/>
  <c r="M21" i="6"/>
  <c r="L21" i="6"/>
  <c r="K21" i="6"/>
  <c r="J21" i="6"/>
  <c r="I21" i="6"/>
  <c r="H21" i="6"/>
  <c r="G21" i="6"/>
  <c r="F21" i="6"/>
  <c r="E21" i="6"/>
  <c r="D21" i="6"/>
  <c r="C21" i="6"/>
  <c r="B21" i="6"/>
  <c r="M20" i="6"/>
  <c r="L20" i="6"/>
  <c r="K20" i="6"/>
  <c r="J20" i="6"/>
  <c r="I20" i="6"/>
  <c r="H20" i="6"/>
  <c r="G20" i="6"/>
  <c r="F20" i="6"/>
  <c r="E20" i="6"/>
  <c r="D20" i="6"/>
  <c r="C20" i="6"/>
  <c r="B20" i="6"/>
  <c r="M19" i="6"/>
  <c r="L19" i="6"/>
  <c r="K19" i="6"/>
  <c r="J19" i="6"/>
  <c r="I19" i="6"/>
  <c r="H19" i="6"/>
  <c r="G19" i="6"/>
  <c r="F19" i="6"/>
  <c r="E19" i="6"/>
  <c r="D19" i="6"/>
  <c r="C19" i="6"/>
  <c r="B19" i="6"/>
  <c r="M18" i="6"/>
  <c r="L18" i="6"/>
  <c r="K18" i="6"/>
  <c r="J18" i="6"/>
  <c r="I18" i="6"/>
  <c r="H18" i="6"/>
  <c r="G18" i="6"/>
  <c r="F18" i="6"/>
  <c r="E18" i="6"/>
  <c r="D18" i="6"/>
  <c r="C18" i="6"/>
  <c r="B18" i="6"/>
  <c r="M17" i="6"/>
  <c r="L17" i="6"/>
  <c r="K17" i="6"/>
  <c r="J17" i="6"/>
  <c r="I17" i="6"/>
  <c r="H17" i="6"/>
  <c r="G17" i="6"/>
  <c r="F17" i="6"/>
  <c r="E17" i="6"/>
  <c r="D17" i="6"/>
  <c r="C17" i="6"/>
  <c r="B17" i="6"/>
  <c r="M16" i="6"/>
  <c r="L16" i="6"/>
  <c r="K16" i="6"/>
  <c r="J16" i="6"/>
  <c r="I16" i="6"/>
  <c r="H16" i="6"/>
  <c r="G16" i="6"/>
  <c r="F16" i="6"/>
  <c r="E16" i="6"/>
  <c r="D16" i="6"/>
  <c r="C16" i="6"/>
  <c r="B16" i="6"/>
  <c r="M13" i="6"/>
  <c r="L13" i="6"/>
  <c r="K13" i="6"/>
  <c r="J13" i="6"/>
  <c r="I13" i="6"/>
  <c r="H13" i="6"/>
  <c r="G13" i="6"/>
  <c r="F13" i="6"/>
  <c r="E13" i="6"/>
  <c r="D13" i="6"/>
  <c r="C13" i="6"/>
  <c r="B13" i="6"/>
  <c r="B7" i="6"/>
  <c r="N7" i="6" s="1"/>
  <c r="B6" i="6"/>
  <c r="N6" i="6" s="1"/>
  <c r="B5" i="6"/>
  <c r="N5" i="6" s="1"/>
  <c r="B4" i="6"/>
  <c r="N4" i="6" s="1"/>
  <c r="A1" i="6"/>
  <c r="C44" i="5"/>
  <c r="N43" i="5"/>
  <c r="N44" i="5" s="1"/>
  <c r="M43" i="5"/>
  <c r="M44" i="5" s="1"/>
  <c r="L43" i="5"/>
  <c r="L44" i="5" s="1"/>
  <c r="K43" i="5"/>
  <c r="K44" i="5" s="1"/>
  <c r="J43" i="5"/>
  <c r="J44" i="5" s="1"/>
  <c r="I43" i="5"/>
  <c r="I44" i="5" s="1"/>
  <c r="H43" i="5"/>
  <c r="H44" i="5" s="1"/>
  <c r="G43" i="5"/>
  <c r="G44" i="5" s="1"/>
  <c r="F43" i="5"/>
  <c r="F44" i="5" s="1"/>
  <c r="E43" i="5"/>
  <c r="E44" i="5" s="1"/>
  <c r="D43" i="5"/>
  <c r="D44" i="5" s="1"/>
  <c r="C43" i="5"/>
  <c r="O42" i="5"/>
  <c r="P42" i="5" s="1"/>
  <c r="Q42" i="5" s="1"/>
  <c r="P41" i="5"/>
  <c r="Q41" i="5" s="1"/>
  <c r="Q43" i="5" s="1"/>
  <c r="Q44" i="5" s="1"/>
  <c r="O41" i="5"/>
  <c r="O43" i="5" s="1"/>
  <c r="O44" i="5" s="1"/>
  <c r="M40" i="5"/>
  <c r="K40" i="5"/>
  <c r="I40" i="5"/>
  <c r="G40" i="5"/>
  <c r="E40" i="5"/>
  <c r="C40" i="5"/>
  <c r="N39" i="5"/>
  <c r="N40" i="5" s="1"/>
  <c r="M39" i="5"/>
  <c r="L39" i="5"/>
  <c r="L40" i="5" s="1"/>
  <c r="K39" i="5"/>
  <c r="J39" i="5"/>
  <c r="J40" i="5" s="1"/>
  <c r="I39" i="5"/>
  <c r="H39" i="5"/>
  <c r="H40" i="5" s="1"/>
  <c r="G39" i="5"/>
  <c r="F39" i="5"/>
  <c r="F40" i="5" s="1"/>
  <c r="E39" i="5"/>
  <c r="D39" i="5"/>
  <c r="D40" i="5" s="1"/>
  <c r="C39" i="5"/>
  <c r="O38" i="5"/>
  <c r="P38" i="5" s="1"/>
  <c r="P37" i="5"/>
  <c r="Q37" i="5" s="1"/>
  <c r="O37" i="5"/>
  <c r="O39" i="5" s="1"/>
  <c r="O40" i="5" s="1"/>
  <c r="M36" i="5"/>
  <c r="K36" i="5"/>
  <c r="I36" i="5"/>
  <c r="G36" i="5"/>
  <c r="E36" i="5"/>
  <c r="C36" i="5"/>
  <c r="N35" i="5"/>
  <c r="N36" i="5" s="1"/>
  <c r="M35" i="5"/>
  <c r="L35" i="5"/>
  <c r="L36" i="5" s="1"/>
  <c r="K35" i="5"/>
  <c r="J35" i="5"/>
  <c r="J36" i="5" s="1"/>
  <c r="I35" i="5"/>
  <c r="H35" i="5"/>
  <c r="H36" i="5" s="1"/>
  <c r="G35" i="5"/>
  <c r="F35" i="5"/>
  <c r="F36" i="5" s="1"/>
  <c r="E35" i="5"/>
  <c r="D35" i="5"/>
  <c r="D36" i="5" s="1"/>
  <c r="C35" i="5"/>
  <c r="O34" i="5"/>
  <c r="P34" i="5" s="1"/>
  <c r="P33" i="5"/>
  <c r="Q33" i="5" s="1"/>
  <c r="O33" i="5"/>
  <c r="O35" i="5" s="1"/>
  <c r="O36" i="5" s="1"/>
  <c r="M32" i="5"/>
  <c r="K32" i="5"/>
  <c r="I32" i="5"/>
  <c r="G32" i="5"/>
  <c r="E32" i="5"/>
  <c r="C32" i="5"/>
  <c r="N31" i="5"/>
  <c r="N32" i="5" s="1"/>
  <c r="M31" i="5"/>
  <c r="L31" i="5"/>
  <c r="L32" i="5" s="1"/>
  <c r="K31" i="5"/>
  <c r="J31" i="5"/>
  <c r="J32" i="5" s="1"/>
  <c r="I31" i="5"/>
  <c r="H31" i="5"/>
  <c r="H32" i="5" s="1"/>
  <c r="G31" i="5"/>
  <c r="F31" i="5"/>
  <c r="F32" i="5" s="1"/>
  <c r="E31" i="5"/>
  <c r="D31" i="5"/>
  <c r="D32" i="5" s="1"/>
  <c r="C31" i="5"/>
  <c r="O30" i="5"/>
  <c r="P30" i="5" s="1"/>
  <c r="P29" i="5"/>
  <c r="Q29" i="5" s="1"/>
  <c r="O29" i="5"/>
  <c r="O31" i="5" s="1"/>
  <c r="O32" i="5" s="1"/>
  <c r="M28" i="5"/>
  <c r="K28" i="5"/>
  <c r="I28" i="5"/>
  <c r="G28" i="5"/>
  <c r="E28" i="5"/>
  <c r="C28" i="5"/>
  <c r="N27" i="5"/>
  <c r="N28" i="5" s="1"/>
  <c r="M27" i="5"/>
  <c r="L27" i="5"/>
  <c r="L28" i="5" s="1"/>
  <c r="K27" i="5"/>
  <c r="J27" i="5"/>
  <c r="J28" i="5" s="1"/>
  <c r="I27" i="5"/>
  <c r="H27" i="5"/>
  <c r="H28" i="5" s="1"/>
  <c r="G27" i="5"/>
  <c r="F27" i="5"/>
  <c r="F28" i="5" s="1"/>
  <c r="E27" i="5"/>
  <c r="D27" i="5"/>
  <c r="D28" i="5" s="1"/>
  <c r="C27" i="5"/>
  <c r="O26" i="5"/>
  <c r="P26" i="5" s="1"/>
  <c r="Q26" i="5" s="1"/>
  <c r="O25" i="5"/>
  <c r="O27" i="5" s="1"/>
  <c r="O28" i="5" s="1"/>
  <c r="M24" i="5"/>
  <c r="K24" i="5"/>
  <c r="I24" i="5"/>
  <c r="G24" i="5"/>
  <c r="E24" i="5"/>
  <c r="C24" i="5"/>
  <c r="N23" i="5"/>
  <c r="N24" i="5" s="1"/>
  <c r="M23" i="5"/>
  <c r="L23" i="5"/>
  <c r="L24" i="5" s="1"/>
  <c r="K23" i="5"/>
  <c r="J23" i="5"/>
  <c r="J24" i="5" s="1"/>
  <c r="I23" i="5"/>
  <c r="H23" i="5"/>
  <c r="H24" i="5" s="1"/>
  <c r="G23" i="5"/>
  <c r="F23" i="5"/>
  <c r="F24" i="5" s="1"/>
  <c r="E23" i="5"/>
  <c r="D23" i="5"/>
  <c r="D24" i="5" s="1"/>
  <c r="C23" i="5"/>
  <c r="O22" i="5"/>
  <c r="P22" i="5" s="1"/>
  <c r="P21" i="5"/>
  <c r="Q21" i="5" s="1"/>
  <c r="O21" i="5"/>
  <c r="O23" i="5" s="1"/>
  <c r="O24" i="5" s="1"/>
  <c r="M20" i="5"/>
  <c r="K20" i="5"/>
  <c r="I20" i="5"/>
  <c r="G20" i="5"/>
  <c r="E20" i="5"/>
  <c r="C20" i="5"/>
  <c r="N19" i="5"/>
  <c r="N20" i="5" s="1"/>
  <c r="M19" i="5"/>
  <c r="L19" i="5"/>
  <c r="L20" i="5" s="1"/>
  <c r="K19" i="5"/>
  <c r="J19" i="5"/>
  <c r="J20" i="5" s="1"/>
  <c r="I19" i="5"/>
  <c r="H19" i="5"/>
  <c r="H20" i="5" s="1"/>
  <c r="G19" i="5"/>
  <c r="F19" i="5"/>
  <c r="F20" i="5" s="1"/>
  <c r="E19" i="5"/>
  <c r="D19" i="5"/>
  <c r="D20" i="5" s="1"/>
  <c r="C19" i="5"/>
  <c r="O18" i="5"/>
  <c r="P18" i="5" s="1"/>
  <c r="P17" i="5"/>
  <c r="Q17" i="5" s="1"/>
  <c r="O17" i="5"/>
  <c r="O19" i="5" s="1"/>
  <c r="O20" i="5" s="1"/>
  <c r="M16" i="5"/>
  <c r="K16" i="5"/>
  <c r="I16" i="5"/>
  <c r="G16" i="5"/>
  <c r="E16" i="5"/>
  <c r="C16" i="5"/>
  <c r="N15" i="5"/>
  <c r="N16" i="5" s="1"/>
  <c r="M15" i="5"/>
  <c r="L15" i="5"/>
  <c r="L16" i="5" s="1"/>
  <c r="K15" i="5"/>
  <c r="J15" i="5"/>
  <c r="J16" i="5" s="1"/>
  <c r="I15" i="5"/>
  <c r="H15" i="5"/>
  <c r="H16" i="5" s="1"/>
  <c r="G15" i="5"/>
  <c r="F15" i="5"/>
  <c r="F16" i="5" s="1"/>
  <c r="E15" i="5"/>
  <c r="D15" i="5"/>
  <c r="D16" i="5" s="1"/>
  <c r="C15" i="5"/>
  <c r="O14" i="5"/>
  <c r="P14" i="5" s="1"/>
  <c r="P13" i="5"/>
  <c r="Q13" i="5" s="1"/>
  <c r="O13" i="5"/>
  <c r="O15" i="5" s="1"/>
  <c r="O16" i="5" s="1"/>
  <c r="M12" i="5"/>
  <c r="K12" i="5"/>
  <c r="I12" i="5"/>
  <c r="G12" i="5"/>
  <c r="E12" i="5"/>
  <c r="C12" i="5"/>
  <c r="N11" i="5"/>
  <c r="N12" i="5" s="1"/>
  <c r="M11" i="5"/>
  <c r="L11" i="5"/>
  <c r="L12" i="5" s="1"/>
  <c r="K11" i="5"/>
  <c r="J11" i="5"/>
  <c r="J12" i="5" s="1"/>
  <c r="I11" i="5"/>
  <c r="H11" i="5"/>
  <c r="H12" i="5" s="1"/>
  <c r="G11" i="5"/>
  <c r="F11" i="5"/>
  <c r="F12" i="5" s="1"/>
  <c r="E11" i="5"/>
  <c r="D11" i="5"/>
  <c r="D12" i="5" s="1"/>
  <c r="C11" i="5"/>
  <c r="O10" i="5"/>
  <c r="P10" i="5" s="1"/>
  <c r="Q10" i="5" s="1"/>
  <c r="O9" i="5"/>
  <c r="O11" i="5" s="1"/>
  <c r="O12" i="5" s="1"/>
  <c r="M8" i="5"/>
  <c r="M48" i="5" s="1"/>
  <c r="L9" i="6" s="1"/>
  <c r="K8" i="5"/>
  <c r="I8" i="5"/>
  <c r="I48" i="5" s="1"/>
  <c r="H9" i="6" s="1"/>
  <c r="G8" i="5"/>
  <c r="E8" i="5"/>
  <c r="E48" i="5" s="1"/>
  <c r="D9" i="6" s="1"/>
  <c r="C8" i="5"/>
  <c r="C48" i="5" s="1"/>
  <c r="N7" i="5"/>
  <c r="N47" i="5" s="1"/>
  <c r="M8" i="6" s="1"/>
  <c r="M7" i="5"/>
  <c r="M47" i="5" s="1"/>
  <c r="L8" i="6" s="1"/>
  <c r="L7" i="5"/>
  <c r="L47" i="5" s="1"/>
  <c r="K8" i="6" s="1"/>
  <c r="K7" i="5"/>
  <c r="K47" i="5" s="1"/>
  <c r="J8" i="6" s="1"/>
  <c r="J7" i="5"/>
  <c r="J47" i="5" s="1"/>
  <c r="I8" i="6" s="1"/>
  <c r="I7" i="5"/>
  <c r="I47" i="5" s="1"/>
  <c r="H8" i="6" s="1"/>
  <c r="H7" i="5"/>
  <c r="H8" i="5" s="1"/>
  <c r="H48" i="5" s="1"/>
  <c r="G9" i="6" s="1"/>
  <c r="G7" i="5"/>
  <c r="G47" i="5" s="1"/>
  <c r="F8" i="6" s="1"/>
  <c r="F7" i="5"/>
  <c r="F47" i="5" s="1"/>
  <c r="E8" i="6" s="1"/>
  <c r="E7" i="5"/>
  <c r="E47" i="5" s="1"/>
  <c r="D8" i="6" s="1"/>
  <c r="D7" i="5"/>
  <c r="C7" i="5"/>
  <c r="C47" i="5" s="1"/>
  <c r="P5" i="5"/>
  <c r="Q5" i="5" s="1"/>
  <c r="O5" i="5"/>
  <c r="A2" i="5"/>
  <c r="P110" i="4"/>
  <c r="D9" i="7" s="1"/>
  <c r="N110" i="4"/>
  <c r="M110" i="4"/>
  <c r="L110" i="4"/>
  <c r="K110" i="4"/>
  <c r="J110" i="4"/>
  <c r="I110" i="4"/>
  <c r="H110" i="4"/>
  <c r="G110" i="4"/>
  <c r="F110" i="4"/>
  <c r="E110" i="4"/>
  <c r="D110" i="4"/>
  <c r="C110" i="4"/>
  <c r="O109" i="4"/>
  <c r="P109" i="4" s="1"/>
  <c r="Q109" i="4" s="1"/>
  <c r="P108" i="4"/>
  <c r="Q108" i="4" s="1"/>
  <c r="O108" i="4"/>
  <c r="Q107" i="4"/>
  <c r="O107" i="4"/>
  <c r="P107" i="4" s="1"/>
  <c r="P106" i="4"/>
  <c r="O106" i="4"/>
  <c r="O110" i="4" s="1"/>
  <c r="B9" i="7" s="1"/>
  <c r="N105" i="4"/>
  <c r="M105" i="4"/>
  <c r="L105" i="4"/>
  <c r="K105" i="4"/>
  <c r="J105" i="4"/>
  <c r="I105" i="4"/>
  <c r="H105" i="4"/>
  <c r="G105" i="4"/>
  <c r="F105" i="4"/>
  <c r="E105" i="4"/>
  <c r="D105" i="4"/>
  <c r="C105" i="4"/>
  <c r="H101" i="4"/>
  <c r="C101" i="4"/>
  <c r="N100" i="4"/>
  <c r="N101" i="4" s="1"/>
  <c r="M100" i="4"/>
  <c r="M101" i="4" s="1"/>
  <c r="L100" i="4"/>
  <c r="L101" i="4" s="1"/>
  <c r="K100" i="4"/>
  <c r="K101" i="4" s="1"/>
  <c r="J100" i="4"/>
  <c r="J101" i="4" s="1"/>
  <c r="I100" i="4"/>
  <c r="I101" i="4" s="1"/>
  <c r="H100" i="4"/>
  <c r="G100" i="4"/>
  <c r="G101" i="4" s="1"/>
  <c r="F100" i="4"/>
  <c r="F101" i="4" s="1"/>
  <c r="E100" i="4"/>
  <c r="E101" i="4" s="1"/>
  <c r="D100" i="4"/>
  <c r="D101" i="4" s="1"/>
  <c r="C100" i="4"/>
  <c r="Q99" i="4"/>
  <c r="P99" i="4"/>
  <c r="O99" i="4"/>
  <c r="P98" i="4"/>
  <c r="P100" i="4" s="1"/>
  <c r="P101" i="4" s="1"/>
  <c r="O98" i="4"/>
  <c r="O100" i="4" s="1"/>
  <c r="O101" i="4" s="1"/>
  <c r="K97" i="4"/>
  <c r="G97" i="4"/>
  <c r="C97" i="4"/>
  <c r="N96" i="4"/>
  <c r="N97" i="4" s="1"/>
  <c r="M96" i="4"/>
  <c r="M97" i="4" s="1"/>
  <c r="L96" i="4"/>
  <c r="L97" i="4" s="1"/>
  <c r="K96" i="4"/>
  <c r="J96" i="4"/>
  <c r="J97" i="4" s="1"/>
  <c r="I96" i="4"/>
  <c r="I97" i="4" s="1"/>
  <c r="H96" i="4"/>
  <c r="H97" i="4" s="1"/>
  <c r="G96" i="4"/>
  <c r="F96" i="4"/>
  <c r="F97" i="4" s="1"/>
  <c r="E96" i="4"/>
  <c r="E97" i="4" s="1"/>
  <c r="D96" i="4"/>
  <c r="D97" i="4" s="1"/>
  <c r="C96" i="4"/>
  <c r="Q95" i="4"/>
  <c r="P95" i="4"/>
  <c r="O95" i="4"/>
  <c r="P94" i="4"/>
  <c r="P96" i="4" s="1"/>
  <c r="P97" i="4" s="1"/>
  <c r="O94" i="4"/>
  <c r="O96" i="4" s="1"/>
  <c r="O97" i="4" s="1"/>
  <c r="K93" i="4"/>
  <c r="G93" i="4"/>
  <c r="C93" i="4"/>
  <c r="N92" i="4"/>
  <c r="N93" i="4" s="1"/>
  <c r="M92" i="4"/>
  <c r="M93" i="4" s="1"/>
  <c r="L92" i="4"/>
  <c r="L93" i="4" s="1"/>
  <c r="K92" i="4"/>
  <c r="J92" i="4"/>
  <c r="J93" i="4" s="1"/>
  <c r="I92" i="4"/>
  <c r="I93" i="4" s="1"/>
  <c r="H92" i="4"/>
  <c r="H93" i="4" s="1"/>
  <c r="G92" i="4"/>
  <c r="F92" i="4"/>
  <c r="F93" i="4" s="1"/>
  <c r="E92" i="4"/>
  <c r="E93" i="4" s="1"/>
  <c r="D92" i="4"/>
  <c r="D93" i="4" s="1"/>
  <c r="C92" i="4"/>
  <c r="Q91" i="4"/>
  <c r="P91" i="4"/>
  <c r="O91" i="4"/>
  <c r="P90" i="4"/>
  <c r="P92" i="4" s="1"/>
  <c r="P93" i="4" s="1"/>
  <c r="O90" i="4"/>
  <c r="O92" i="4" s="1"/>
  <c r="O93" i="4" s="1"/>
  <c r="K89" i="4"/>
  <c r="G89" i="4"/>
  <c r="C89" i="4"/>
  <c r="N88" i="4"/>
  <c r="N89" i="4" s="1"/>
  <c r="M88" i="4"/>
  <c r="M89" i="4" s="1"/>
  <c r="L88" i="4"/>
  <c r="L89" i="4" s="1"/>
  <c r="K88" i="4"/>
  <c r="J88" i="4"/>
  <c r="J89" i="4" s="1"/>
  <c r="I88" i="4"/>
  <c r="I89" i="4" s="1"/>
  <c r="H88" i="4"/>
  <c r="H89" i="4" s="1"/>
  <c r="G88" i="4"/>
  <c r="F88" i="4"/>
  <c r="F89" i="4" s="1"/>
  <c r="E88" i="4"/>
  <c r="E89" i="4" s="1"/>
  <c r="D88" i="4"/>
  <c r="D89" i="4" s="1"/>
  <c r="C88" i="4"/>
  <c r="Q87" i="4"/>
  <c r="P87" i="4"/>
  <c r="O87" i="4"/>
  <c r="P86" i="4"/>
  <c r="P88" i="4" s="1"/>
  <c r="P89" i="4" s="1"/>
  <c r="O86" i="4"/>
  <c r="O88" i="4" s="1"/>
  <c r="O89" i="4" s="1"/>
  <c r="K85" i="4"/>
  <c r="G85" i="4"/>
  <c r="C85" i="4"/>
  <c r="N84" i="4"/>
  <c r="N85" i="4" s="1"/>
  <c r="M84" i="4"/>
  <c r="M85" i="4" s="1"/>
  <c r="L84" i="4"/>
  <c r="L85" i="4" s="1"/>
  <c r="K84" i="4"/>
  <c r="J84" i="4"/>
  <c r="J85" i="4" s="1"/>
  <c r="I84" i="4"/>
  <c r="I85" i="4" s="1"/>
  <c r="H84" i="4"/>
  <c r="H85" i="4" s="1"/>
  <c r="G84" i="4"/>
  <c r="F84" i="4"/>
  <c r="F85" i="4" s="1"/>
  <c r="E84" i="4"/>
  <c r="E85" i="4" s="1"/>
  <c r="D84" i="4"/>
  <c r="D85" i="4" s="1"/>
  <c r="C84" i="4"/>
  <c r="Q83" i="4"/>
  <c r="P83" i="4"/>
  <c r="O83" i="4"/>
  <c r="O82" i="4"/>
  <c r="O84" i="4" s="1"/>
  <c r="O85" i="4" s="1"/>
  <c r="K81" i="4"/>
  <c r="G81" i="4"/>
  <c r="C81" i="4"/>
  <c r="N80" i="4"/>
  <c r="N81" i="4" s="1"/>
  <c r="M80" i="4"/>
  <c r="M81" i="4" s="1"/>
  <c r="L80" i="4"/>
  <c r="L81" i="4" s="1"/>
  <c r="K80" i="4"/>
  <c r="J80" i="4"/>
  <c r="J81" i="4" s="1"/>
  <c r="I80" i="4"/>
  <c r="I81" i="4" s="1"/>
  <c r="H80" i="4"/>
  <c r="H81" i="4" s="1"/>
  <c r="G80" i="4"/>
  <c r="F80" i="4"/>
  <c r="F81" i="4" s="1"/>
  <c r="E80" i="4"/>
  <c r="E81" i="4" s="1"/>
  <c r="D80" i="4"/>
  <c r="D81" i="4" s="1"/>
  <c r="C80" i="4"/>
  <c r="O79" i="4"/>
  <c r="P79" i="4" s="1"/>
  <c r="Q79" i="4" s="1"/>
  <c r="O78" i="4"/>
  <c r="O80" i="4" s="1"/>
  <c r="O81" i="4" s="1"/>
  <c r="K77" i="4"/>
  <c r="G77" i="4"/>
  <c r="C77" i="4"/>
  <c r="N76" i="4"/>
  <c r="N77" i="4" s="1"/>
  <c r="M76" i="4"/>
  <c r="M77" i="4" s="1"/>
  <c r="L76" i="4"/>
  <c r="L77" i="4" s="1"/>
  <c r="K76" i="4"/>
  <c r="J76" i="4"/>
  <c r="J77" i="4" s="1"/>
  <c r="I76" i="4"/>
  <c r="I77" i="4" s="1"/>
  <c r="H76" i="4"/>
  <c r="H77" i="4" s="1"/>
  <c r="G76" i="4"/>
  <c r="F76" i="4"/>
  <c r="F77" i="4" s="1"/>
  <c r="E76" i="4"/>
  <c r="E77" i="4" s="1"/>
  <c r="D76" i="4"/>
  <c r="D77" i="4" s="1"/>
  <c r="C76" i="4"/>
  <c r="O75" i="4"/>
  <c r="P75" i="4" s="1"/>
  <c r="Q75" i="4" s="1"/>
  <c r="O74" i="4"/>
  <c r="O76" i="4" s="1"/>
  <c r="O77" i="4" s="1"/>
  <c r="K73" i="4"/>
  <c r="G73" i="4"/>
  <c r="C73" i="4"/>
  <c r="N72" i="4"/>
  <c r="N73" i="4" s="1"/>
  <c r="M72" i="4"/>
  <c r="M73" i="4" s="1"/>
  <c r="L72" i="4"/>
  <c r="L73" i="4" s="1"/>
  <c r="K72" i="4"/>
  <c r="J72" i="4"/>
  <c r="J73" i="4" s="1"/>
  <c r="I72" i="4"/>
  <c r="I73" i="4" s="1"/>
  <c r="H72" i="4"/>
  <c r="H73" i="4" s="1"/>
  <c r="G72" i="4"/>
  <c r="F72" i="4"/>
  <c r="F73" i="4" s="1"/>
  <c r="E72" i="4"/>
  <c r="E73" i="4" s="1"/>
  <c r="D72" i="4"/>
  <c r="D73" i="4" s="1"/>
  <c r="C72" i="4"/>
  <c r="O71" i="4"/>
  <c r="P71" i="4" s="1"/>
  <c r="Q71" i="4" s="1"/>
  <c r="O70" i="4"/>
  <c r="O72" i="4" s="1"/>
  <c r="O73" i="4" s="1"/>
  <c r="K69" i="4"/>
  <c r="G69" i="4"/>
  <c r="C69" i="4"/>
  <c r="N68" i="4"/>
  <c r="N69" i="4" s="1"/>
  <c r="M68" i="4"/>
  <c r="M69" i="4" s="1"/>
  <c r="L68" i="4"/>
  <c r="L69" i="4" s="1"/>
  <c r="K68" i="4"/>
  <c r="J68" i="4"/>
  <c r="J69" i="4" s="1"/>
  <c r="I68" i="4"/>
  <c r="I69" i="4" s="1"/>
  <c r="H68" i="4"/>
  <c r="H69" i="4" s="1"/>
  <c r="G68" i="4"/>
  <c r="F68" i="4"/>
  <c r="F69" i="4" s="1"/>
  <c r="E68" i="4"/>
  <c r="E69" i="4" s="1"/>
  <c r="D68" i="4"/>
  <c r="D69" i="4" s="1"/>
  <c r="C68" i="4"/>
  <c r="O67" i="4"/>
  <c r="P67" i="4" s="1"/>
  <c r="Q67" i="4" s="1"/>
  <c r="O66" i="4"/>
  <c r="O68" i="4" s="1"/>
  <c r="O69" i="4" s="1"/>
  <c r="K65" i="4"/>
  <c r="K113" i="4" s="1"/>
  <c r="J29" i="6" s="1"/>
  <c r="G65" i="4"/>
  <c r="G113" i="4" s="1"/>
  <c r="F29" i="6" s="1"/>
  <c r="C65" i="4"/>
  <c r="C113" i="4" s="1"/>
  <c r="N64" i="4"/>
  <c r="M64" i="4"/>
  <c r="L64" i="4"/>
  <c r="L102" i="4" s="1"/>
  <c r="K27" i="6" s="1"/>
  <c r="K64" i="4"/>
  <c r="K102" i="4" s="1"/>
  <c r="J27" i="6" s="1"/>
  <c r="J64" i="4"/>
  <c r="I64" i="4"/>
  <c r="H64" i="4"/>
  <c r="G64" i="4"/>
  <c r="G102" i="4" s="1"/>
  <c r="F27" i="6" s="1"/>
  <c r="F64" i="4"/>
  <c r="E64" i="4"/>
  <c r="D64" i="4"/>
  <c r="C64" i="4"/>
  <c r="C102" i="4" s="1"/>
  <c r="B27" i="6" s="1"/>
  <c r="P63" i="4"/>
  <c r="Q63" i="4" s="1"/>
  <c r="O63" i="4"/>
  <c r="P62" i="4"/>
  <c r="O62" i="4"/>
  <c r="P57" i="4"/>
  <c r="Q57" i="4" s="1"/>
  <c r="O57" i="4"/>
  <c r="O56" i="4"/>
  <c r="P56" i="4" s="1"/>
  <c r="Q56" i="4" s="1"/>
  <c r="O55" i="4"/>
  <c r="P55" i="4" s="1"/>
  <c r="Q55" i="4" s="1"/>
  <c r="O54" i="4"/>
  <c r="P54" i="4" s="1"/>
  <c r="Q54" i="4" s="1"/>
  <c r="P53" i="4"/>
  <c r="O53" i="4"/>
  <c r="O52" i="4"/>
  <c r="P52" i="4" s="1"/>
  <c r="Q52" i="4" s="1"/>
  <c r="O51" i="4"/>
  <c r="P51" i="4" s="1"/>
  <c r="Q51" i="4" s="1"/>
  <c r="O50" i="4"/>
  <c r="P50" i="4" s="1"/>
  <c r="Q50" i="4" s="1"/>
  <c r="P49" i="4"/>
  <c r="Q49" i="4" s="1"/>
  <c r="O49" i="4"/>
  <c r="O48" i="4"/>
  <c r="P48" i="4" s="1"/>
  <c r="Q48" i="4" s="1"/>
  <c r="O47" i="4"/>
  <c r="P47" i="4" s="1"/>
  <c r="Q47" i="4" s="1"/>
  <c r="O46" i="4"/>
  <c r="P45" i="4"/>
  <c r="Q45" i="4" s="1"/>
  <c r="O45" i="4"/>
  <c r="O44" i="4"/>
  <c r="P44" i="4" s="1"/>
  <c r="Q44" i="4" s="1"/>
  <c r="O43" i="4"/>
  <c r="P43" i="4" s="1"/>
  <c r="Q43" i="4" s="1"/>
  <c r="O42" i="4"/>
  <c r="P42" i="4" s="1"/>
  <c r="Q42" i="4" s="1"/>
  <c r="P41" i="4"/>
  <c r="Q41" i="4" s="1"/>
  <c r="O41" i="4"/>
  <c r="O40" i="4"/>
  <c r="O39" i="4"/>
  <c r="O37" i="4"/>
  <c r="P36" i="4"/>
  <c r="Q36" i="4" s="1"/>
  <c r="O36" i="4"/>
  <c r="O35" i="4"/>
  <c r="P35" i="4" s="1"/>
  <c r="Q35" i="4" s="1"/>
  <c r="P34" i="4"/>
  <c r="Q34" i="4" s="1"/>
  <c r="O34" i="4"/>
  <c r="O33" i="4"/>
  <c r="P33" i="4" s="1"/>
  <c r="Q33" i="4" s="1"/>
  <c r="P32" i="4"/>
  <c r="O32" i="4"/>
  <c r="O31" i="4"/>
  <c r="P30" i="4"/>
  <c r="Q30" i="4" s="1"/>
  <c r="O30" i="4"/>
  <c r="O29" i="4"/>
  <c r="P29" i="4" s="1"/>
  <c r="Q29" i="4" s="1"/>
  <c r="P28" i="4"/>
  <c r="Q28" i="4" s="1"/>
  <c r="O28" i="4"/>
  <c r="O27" i="4"/>
  <c r="P27" i="4" s="1"/>
  <c r="Q27" i="4" s="1"/>
  <c r="P26" i="4"/>
  <c r="O26" i="4"/>
  <c r="O25" i="4"/>
  <c r="P25" i="4" s="1"/>
  <c r="Q25" i="4" s="1"/>
  <c r="P24" i="4"/>
  <c r="Q24" i="4" s="1"/>
  <c r="O24" i="4"/>
  <c r="O23" i="4"/>
  <c r="P23" i="4" s="1"/>
  <c r="Q23" i="4" s="1"/>
  <c r="P22" i="4"/>
  <c r="O22" i="4"/>
  <c r="O21" i="4"/>
  <c r="P21" i="4" s="1"/>
  <c r="Q21" i="4" s="1"/>
  <c r="P20" i="4"/>
  <c r="O20" i="4"/>
  <c r="O19" i="4"/>
  <c r="P19" i="4" s="1"/>
  <c r="Q19" i="4" s="1"/>
  <c r="D14" i="4"/>
  <c r="C14" i="4"/>
  <c r="H13" i="4"/>
  <c r="G13" i="4"/>
  <c r="E13" i="4"/>
  <c r="G12" i="4"/>
  <c r="H12" i="4" s="1"/>
  <c r="E12" i="4"/>
  <c r="H11" i="4"/>
  <c r="G11" i="4"/>
  <c r="E11" i="4"/>
  <c r="G10" i="4"/>
  <c r="H10" i="4" s="1"/>
  <c r="E10" i="4"/>
  <c r="H9" i="4"/>
  <c r="G9" i="4"/>
  <c r="E9" i="4"/>
  <c r="G8" i="4"/>
  <c r="H8" i="4" s="1"/>
  <c r="H14" i="4" s="1"/>
  <c r="E8" i="4"/>
  <c r="E14" i="4" s="1"/>
  <c r="E5" i="4"/>
  <c r="A2" i="4"/>
  <c r="B26" i="3"/>
  <c r="B25" i="3"/>
  <c r="C35" i="8" s="1"/>
  <c r="B24" i="3"/>
  <c r="C30" i="8" s="1"/>
  <c r="C18" i="3"/>
  <c r="E14" i="3"/>
  <c r="E18" i="3" s="1"/>
  <c r="D14" i="3"/>
  <c r="D18" i="3" s="1"/>
  <c r="C14" i="3"/>
  <c r="F13" i="3"/>
  <c r="F12" i="3"/>
  <c r="F11" i="3"/>
  <c r="F8" i="3"/>
  <c r="F7" i="3"/>
  <c r="F6" i="3"/>
  <c r="A2" i="3"/>
  <c r="D31" i="2"/>
  <c r="C31" i="2"/>
  <c r="B31" i="2"/>
  <c r="D27" i="2"/>
  <c r="C27" i="2"/>
  <c r="B27" i="2"/>
  <c r="D9" i="8" s="1"/>
  <c r="D26" i="2"/>
  <c r="C26" i="2"/>
  <c r="B26" i="2"/>
  <c r="C25" i="2"/>
  <c r="I23" i="2"/>
  <c r="H23" i="2"/>
  <c r="G23" i="2"/>
  <c r="I22" i="2"/>
  <c r="H22" i="2"/>
  <c r="G22" i="2"/>
  <c r="I21" i="2"/>
  <c r="H21" i="2"/>
  <c r="G21" i="2"/>
  <c r="I20" i="2"/>
  <c r="H20" i="2"/>
  <c r="G20" i="2"/>
  <c r="I19" i="2"/>
  <c r="H19" i="2"/>
  <c r="G19" i="2"/>
  <c r="I18" i="2"/>
  <c r="H18" i="2"/>
  <c r="G18" i="2"/>
  <c r="I17" i="2"/>
  <c r="H17" i="2"/>
  <c r="G17" i="2"/>
  <c r="I16" i="2"/>
  <c r="H16" i="2"/>
  <c r="G16" i="2"/>
  <c r="I15" i="2"/>
  <c r="H15" i="2"/>
  <c r="G15" i="2"/>
  <c r="I14" i="2"/>
  <c r="H14" i="2"/>
  <c r="G14" i="2"/>
  <c r="I13" i="2"/>
  <c r="H13" i="2"/>
  <c r="G13" i="2"/>
  <c r="I12" i="2"/>
  <c r="H12" i="2"/>
  <c r="G12" i="2"/>
  <c r="I11" i="2"/>
  <c r="H11" i="2"/>
  <c r="G11" i="2"/>
  <c r="I10" i="2"/>
  <c r="H10" i="2"/>
  <c r="G10" i="2"/>
  <c r="I9" i="2"/>
  <c r="H9" i="2"/>
  <c r="G9" i="2"/>
  <c r="I8" i="2"/>
  <c r="H8" i="2"/>
  <c r="G8" i="2"/>
  <c r="I7" i="2"/>
  <c r="I27" i="2" s="1"/>
  <c r="F31" i="7" s="1"/>
  <c r="H7" i="2"/>
  <c r="H27" i="2" s="1"/>
  <c r="D31" i="7" s="1"/>
  <c r="G7" i="2"/>
  <c r="G27" i="2" s="1"/>
  <c r="B31" i="7" s="1"/>
  <c r="D6" i="2"/>
  <c r="C6" i="2"/>
  <c r="B6" i="2"/>
  <c r="A2" i="2"/>
  <c r="D25" i="2" l="1"/>
  <c r="D33" i="2" s="1"/>
  <c r="E19" i="3" s="1"/>
  <c r="E20" i="3" s="1"/>
  <c r="B14" i="6"/>
  <c r="D8" i="8"/>
  <c r="B25" i="2"/>
  <c r="B30" i="6"/>
  <c r="D19" i="8"/>
  <c r="D18" i="8" s="1"/>
  <c r="D10" i="8"/>
  <c r="B33" i="2"/>
  <c r="C19" i="3" s="1"/>
  <c r="F18" i="3"/>
  <c r="C20" i="3"/>
  <c r="C34" i="8"/>
  <c r="B28" i="3"/>
  <c r="C33" i="8" s="1"/>
  <c r="C33" i="2"/>
  <c r="D19" i="3" s="1"/>
  <c r="F14" i="3"/>
  <c r="E30" i="3"/>
  <c r="D20" i="3"/>
  <c r="L17" i="4"/>
  <c r="H17" i="4"/>
  <c r="D17" i="4"/>
  <c r="K17" i="4"/>
  <c r="G17" i="4"/>
  <c r="C17" i="4"/>
  <c r="N17" i="4"/>
  <c r="J17" i="4"/>
  <c r="F17" i="4"/>
  <c r="M17" i="4"/>
  <c r="I17" i="4"/>
  <c r="E17" i="4"/>
  <c r="G14" i="4"/>
  <c r="O16" i="6"/>
  <c r="D17" i="7"/>
  <c r="N19" i="6"/>
  <c r="B20" i="7"/>
  <c r="O20" i="6"/>
  <c r="D21" i="7"/>
  <c r="B23" i="7"/>
  <c r="N21" i="6"/>
  <c r="O24" i="6"/>
  <c r="D26" i="7"/>
  <c r="P64" i="4"/>
  <c r="Q62" i="4"/>
  <c r="Q64" i="4" s="1"/>
  <c r="B29" i="6"/>
  <c r="N29" i="6" s="1"/>
  <c r="Q20" i="4"/>
  <c r="B18" i="7"/>
  <c r="N17" i="6"/>
  <c r="N18" i="6"/>
  <c r="B19" i="7"/>
  <c r="P31" i="4"/>
  <c r="Q32" i="4"/>
  <c r="P39" i="4"/>
  <c r="Q53" i="4"/>
  <c r="D102" i="4"/>
  <c r="C27" i="6" s="1"/>
  <c r="D65" i="4"/>
  <c r="D113" i="4" s="1"/>
  <c r="C29" i="6" s="1"/>
  <c r="H102" i="4"/>
  <c r="G27" i="6" s="1"/>
  <c r="H65" i="4"/>
  <c r="H113" i="4" s="1"/>
  <c r="G29" i="6" s="1"/>
  <c r="D18" i="7"/>
  <c r="O17" i="6"/>
  <c r="D19" i="7"/>
  <c r="O18" i="6"/>
  <c r="B22" i="7"/>
  <c r="N25" i="6"/>
  <c r="N22" i="6"/>
  <c r="B24" i="7"/>
  <c r="N23" i="6"/>
  <c r="B25" i="7"/>
  <c r="P46" i="4"/>
  <c r="E65" i="4"/>
  <c r="E113" i="4" s="1"/>
  <c r="D29" i="6" s="1"/>
  <c r="E102" i="4"/>
  <c r="D27" i="6" s="1"/>
  <c r="I65" i="4"/>
  <c r="I113" i="4" s="1"/>
  <c r="H29" i="6" s="1"/>
  <c r="I102" i="4"/>
  <c r="H27" i="6" s="1"/>
  <c r="M65" i="4"/>
  <c r="M113" i="4" s="1"/>
  <c r="L29" i="6" s="1"/>
  <c r="M102" i="4"/>
  <c r="L27" i="6" s="1"/>
  <c r="B17" i="7"/>
  <c r="N16" i="6"/>
  <c r="Q22" i="4"/>
  <c r="Q26" i="4"/>
  <c r="B21" i="7"/>
  <c r="N20" i="6"/>
  <c r="P37" i="4"/>
  <c r="P40" i="4"/>
  <c r="O64" i="4"/>
  <c r="F102" i="4"/>
  <c r="E27" i="6" s="1"/>
  <c r="F65" i="4"/>
  <c r="F113" i="4" s="1"/>
  <c r="E29" i="6" s="1"/>
  <c r="J102" i="4"/>
  <c r="I27" i="6" s="1"/>
  <c r="J65" i="4"/>
  <c r="J113" i="4" s="1"/>
  <c r="I29" i="6" s="1"/>
  <c r="N102" i="4"/>
  <c r="M27" i="6" s="1"/>
  <c r="N65" i="4"/>
  <c r="N113" i="4" s="1"/>
  <c r="M29" i="6" s="1"/>
  <c r="Q14" i="5"/>
  <c r="P15" i="5"/>
  <c r="P16" i="5" s="1"/>
  <c r="Q34" i="5"/>
  <c r="P35" i="5"/>
  <c r="P36" i="5" s="1"/>
  <c r="P66" i="4"/>
  <c r="P70" i="4"/>
  <c r="P74" i="4"/>
  <c r="P78" i="4"/>
  <c r="P82" i="4"/>
  <c r="D8" i="5"/>
  <c r="D48" i="5" s="1"/>
  <c r="C9" i="6" s="1"/>
  <c r="D47" i="5"/>
  <c r="C8" i="6" s="1"/>
  <c r="C10" i="6" s="1"/>
  <c r="Q18" i="5"/>
  <c r="Q19" i="5" s="1"/>
  <c r="Q20" i="5" s="1"/>
  <c r="P19" i="5"/>
  <c r="P20" i="5" s="1"/>
  <c r="Q38" i="5"/>
  <c r="Q39" i="5" s="1"/>
  <c r="Q40" i="5" s="1"/>
  <c r="P39" i="5"/>
  <c r="P40" i="5" s="1"/>
  <c r="B26" i="7"/>
  <c r="N24" i="6"/>
  <c r="L65" i="4"/>
  <c r="L113" i="4" s="1"/>
  <c r="K29" i="6" s="1"/>
  <c r="Q86" i="4"/>
  <c r="Q88" i="4" s="1"/>
  <c r="Q89" i="4" s="1"/>
  <c r="Q90" i="4"/>
  <c r="Q92" i="4" s="1"/>
  <c r="Q93" i="4" s="1"/>
  <c r="Q94" i="4"/>
  <c r="Q96" i="4" s="1"/>
  <c r="Q97" i="4" s="1"/>
  <c r="Q98" i="4"/>
  <c r="Q100" i="4" s="1"/>
  <c r="Q101" i="4" s="1"/>
  <c r="O28" i="6"/>
  <c r="Q106" i="4"/>
  <c r="D10" i="6"/>
  <c r="H10" i="6"/>
  <c r="L10" i="6"/>
  <c r="Q22" i="5"/>
  <c r="Q23" i="5" s="1"/>
  <c r="Q24" i="5" s="1"/>
  <c r="P23" i="5"/>
  <c r="P24" i="5" s="1"/>
  <c r="O6" i="5"/>
  <c r="Q15" i="5"/>
  <c r="Q16" i="5" s="1"/>
  <c r="Q30" i="5"/>
  <c r="Q31" i="5" s="1"/>
  <c r="Q32" i="5" s="1"/>
  <c r="P31" i="5"/>
  <c r="P32" i="5" s="1"/>
  <c r="Q35" i="5"/>
  <c r="Q36" i="5" s="1"/>
  <c r="P43" i="5"/>
  <c r="P44" i="5" s="1"/>
  <c r="N28" i="6"/>
  <c r="F8" i="5"/>
  <c r="F48" i="5" s="1"/>
  <c r="E9" i="6" s="1"/>
  <c r="J8" i="5"/>
  <c r="J48" i="5" s="1"/>
  <c r="I9" i="6" s="1"/>
  <c r="I10" i="6" s="1"/>
  <c r="N8" i="5"/>
  <c r="N48" i="5" s="1"/>
  <c r="M9" i="6" s="1"/>
  <c r="M10" i="6" s="1"/>
  <c r="D21" i="8"/>
  <c r="E21" i="8" s="1"/>
  <c r="E23" i="8"/>
  <c r="E10" i="6"/>
  <c r="B9" i="6"/>
  <c r="G48" i="5"/>
  <c r="F9" i="6" s="1"/>
  <c r="F10" i="6" s="1"/>
  <c r="K48" i="5"/>
  <c r="J9" i="6" s="1"/>
  <c r="J10" i="6" s="1"/>
  <c r="P9" i="5"/>
  <c r="P25" i="5"/>
  <c r="H47" i="5"/>
  <c r="G8" i="6" s="1"/>
  <c r="G10" i="6" s="1"/>
  <c r="E24" i="8"/>
  <c r="B8" i="6"/>
  <c r="B10" i="6" s="1"/>
  <c r="O47" i="5"/>
  <c r="L8" i="5"/>
  <c r="L48" i="5" s="1"/>
  <c r="K9" i="6" s="1"/>
  <c r="K10" i="6" s="1"/>
  <c r="N10" i="6" l="1"/>
  <c r="O23" i="6"/>
  <c r="D25" i="7"/>
  <c r="Q46" i="4"/>
  <c r="L15" i="6"/>
  <c r="O17" i="4"/>
  <c r="O48" i="5"/>
  <c r="N9" i="6" s="1"/>
  <c r="P84" i="4"/>
  <c r="P85" i="4" s="1"/>
  <c r="Q82" i="4"/>
  <c r="Q84" i="4" s="1"/>
  <c r="Q85" i="4" s="1"/>
  <c r="P68" i="4"/>
  <c r="P69" i="4" s="1"/>
  <c r="Q66" i="4"/>
  <c r="Q68" i="4" s="1"/>
  <c r="Q69" i="4" s="1"/>
  <c r="D24" i="7"/>
  <c r="O22" i="6"/>
  <c r="Q40" i="4"/>
  <c r="F19" i="7"/>
  <c r="P18" i="6"/>
  <c r="O19" i="6"/>
  <c r="D20" i="7"/>
  <c r="Q31" i="4"/>
  <c r="P65" i="4"/>
  <c r="E18" i="8"/>
  <c r="D25" i="8"/>
  <c r="N14" i="6"/>
  <c r="B5" i="7"/>
  <c r="N8" i="6"/>
  <c r="J8" i="8"/>
  <c r="D23" i="7"/>
  <c r="O21" i="6"/>
  <c r="Q39" i="4"/>
  <c r="P80" i="4"/>
  <c r="P81" i="4" s="1"/>
  <c r="Q78" i="4"/>
  <c r="Q80" i="4" s="1"/>
  <c r="Q81" i="4" s="1"/>
  <c r="D22" i="7"/>
  <c r="O25" i="6"/>
  <c r="Q37" i="4"/>
  <c r="P17" i="6"/>
  <c r="F18" i="7"/>
  <c r="P24" i="6"/>
  <c r="F26" i="7"/>
  <c r="P16" i="6"/>
  <c r="F17" i="7"/>
  <c r="B31" i="3"/>
  <c r="C31" i="3"/>
  <c r="F19" i="3"/>
  <c r="F20" i="3" s="1"/>
  <c r="Q25" i="5"/>
  <c r="Q27" i="5" s="1"/>
  <c r="Q28" i="5" s="1"/>
  <c r="P27" i="5"/>
  <c r="P28" i="5" s="1"/>
  <c r="P76" i="4"/>
  <c r="P77" i="4" s="1"/>
  <c r="Q74" i="4"/>
  <c r="Q76" i="4" s="1"/>
  <c r="Q77" i="4" s="1"/>
  <c r="G15" i="6"/>
  <c r="Q9" i="5"/>
  <c r="Q11" i="5" s="1"/>
  <c r="Q12" i="5" s="1"/>
  <c r="P11" i="5"/>
  <c r="P12" i="5" s="1"/>
  <c r="O7" i="5"/>
  <c r="O8" i="5" s="1"/>
  <c r="P6" i="5"/>
  <c r="P28" i="6"/>
  <c r="Q110" i="4"/>
  <c r="F9" i="7" s="1"/>
  <c r="P72" i="4"/>
  <c r="P73" i="4" s="1"/>
  <c r="Q70" i="4"/>
  <c r="Q72" i="4" s="1"/>
  <c r="Q73" i="4" s="1"/>
  <c r="O102" i="4"/>
  <c r="O65" i="4"/>
  <c r="O113" i="4" s="1"/>
  <c r="P20" i="6"/>
  <c r="F21" i="7"/>
  <c r="Q65" i="4"/>
  <c r="Q113" i="4" s="1"/>
  <c r="P29" i="6" s="1"/>
  <c r="Q102" i="4"/>
  <c r="M18" i="4"/>
  <c r="I18" i="4"/>
  <c r="H15" i="6" s="1"/>
  <c r="E18" i="4"/>
  <c r="D15" i="6" s="1"/>
  <c r="L18" i="4"/>
  <c r="K15" i="6" s="1"/>
  <c r="H18" i="4"/>
  <c r="D18" i="4"/>
  <c r="C15" i="6" s="1"/>
  <c r="K18" i="4"/>
  <c r="J15" i="6" s="1"/>
  <c r="G18" i="4"/>
  <c r="C18" i="4"/>
  <c r="N18" i="4"/>
  <c r="M15" i="6" s="1"/>
  <c r="J18" i="4"/>
  <c r="F18" i="4"/>
  <c r="E15" i="6" s="1"/>
  <c r="F15" i="6"/>
  <c r="E22" i="8"/>
  <c r="D11" i="8"/>
  <c r="P25" i="6" l="1"/>
  <c r="F22" i="7"/>
  <c r="P113" i="4"/>
  <c r="O29" i="6" s="1"/>
  <c r="I15" i="6"/>
  <c r="P102" i="4"/>
  <c r="N15" i="6"/>
  <c r="P17" i="4"/>
  <c r="F25" i="7"/>
  <c r="P23" i="6"/>
  <c r="B8" i="7"/>
  <c r="B7" i="7" s="1"/>
  <c r="N27" i="6"/>
  <c r="O18" i="4"/>
  <c r="P18" i="4" s="1"/>
  <c r="Q18" i="4" s="1"/>
  <c r="Q6" i="5"/>
  <c r="Q7" i="5" s="1"/>
  <c r="P7" i="5"/>
  <c r="C38" i="4"/>
  <c r="F20" i="7"/>
  <c r="P19" i="6"/>
  <c r="B15" i="6"/>
  <c r="B31" i="6" s="1"/>
  <c r="P27" i="6"/>
  <c r="F8" i="7"/>
  <c r="F7" i="7" s="1"/>
  <c r="B26" i="6"/>
  <c r="L26" i="6"/>
  <c r="L31" i="6" s="1"/>
  <c r="L33" i="6" s="1"/>
  <c r="D31" i="3"/>
  <c r="E31" i="3"/>
  <c r="P21" i="6"/>
  <c r="F23" i="7"/>
  <c r="F24" i="7"/>
  <c r="P22" i="6"/>
  <c r="B33" i="6" l="1"/>
  <c r="B35" i="6" s="1"/>
  <c r="Q47" i="5"/>
  <c r="Q8" i="5"/>
  <c r="Q48" i="5" s="1"/>
  <c r="P9" i="6" s="1"/>
  <c r="C7" i="7"/>
  <c r="O27" i="6"/>
  <c r="D8" i="7"/>
  <c r="D7" i="7" s="1"/>
  <c r="C58" i="4"/>
  <c r="C116" i="4" s="1"/>
  <c r="O15" i="6"/>
  <c r="D16" i="7"/>
  <c r="D15" i="7" s="1"/>
  <c r="Q17" i="4"/>
  <c r="P8" i="5"/>
  <c r="P48" i="5" s="1"/>
  <c r="O9" i="6" s="1"/>
  <c r="P47" i="5"/>
  <c r="B32" i="3"/>
  <c r="C32" i="3"/>
  <c r="B16" i="7"/>
  <c r="B15" i="7" s="1"/>
  <c r="B28" i="7" s="1"/>
  <c r="B30" i="7" s="1"/>
  <c r="B33" i="7" s="1"/>
  <c r="B13" i="7"/>
  <c r="C13" i="7" s="1"/>
  <c r="J14" i="8" l="1"/>
  <c r="D5" i="7"/>
  <c r="O8" i="6"/>
  <c r="O10" i="6" s="1"/>
  <c r="J20" i="8"/>
  <c r="F5" i="7"/>
  <c r="P8" i="6"/>
  <c r="P10" i="6" s="1"/>
  <c r="D38" i="4"/>
  <c r="D28" i="7"/>
  <c r="E7" i="7"/>
  <c r="F16" i="7"/>
  <c r="F15" i="7" s="1"/>
  <c r="F28" i="7" s="1"/>
  <c r="P15" i="6"/>
  <c r="C26" i="6"/>
  <c r="C31" i="6" s="1"/>
  <c r="D32" i="3"/>
  <c r="E32" i="3"/>
  <c r="D13" i="7" l="1"/>
  <c r="E13" i="7" s="1"/>
  <c r="D30" i="7"/>
  <c r="D33" i="7" s="1"/>
  <c r="C33" i="6"/>
  <c r="C35" i="6" s="1"/>
  <c r="B33" i="3"/>
  <c r="C33" i="3"/>
  <c r="F30" i="7"/>
  <c r="F33" i="7" s="1"/>
  <c r="F13" i="7"/>
  <c r="D58" i="4"/>
  <c r="D116" i="4" s="1"/>
  <c r="E38" i="4" l="1"/>
  <c r="D26" i="6"/>
  <c r="D31" i="6" s="1"/>
  <c r="D33" i="3"/>
  <c r="E33" i="3"/>
  <c r="D33" i="6" l="1"/>
  <c r="D35" i="6" s="1"/>
  <c r="B34" i="3"/>
  <c r="C34" i="3"/>
  <c r="E58" i="4"/>
  <c r="E116" i="4" s="1"/>
  <c r="E26" i="6" l="1"/>
  <c r="E31" i="6" s="1"/>
  <c r="D34" i="3"/>
  <c r="E34" i="3"/>
  <c r="F38" i="4"/>
  <c r="B35" i="3" l="1"/>
  <c r="C35" i="3"/>
  <c r="F58" i="4"/>
  <c r="F116" i="4" s="1"/>
  <c r="E33" i="6"/>
  <c r="E35" i="6" s="1"/>
  <c r="G38" i="4" l="1"/>
  <c r="F26" i="6"/>
  <c r="F31" i="6" s="1"/>
  <c r="D35" i="3"/>
  <c r="E35" i="3"/>
  <c r="B36" i="3" l="1"/>
  <c r="C36" i="3"/>
  <c r="H38" i="4" s="1"/>
  <c r="H58" i="4" s="1"/>
  <c r="H116" i="4" s="1"/>
  <c r="F33" i="6"/>
  <c r="F35" i="6" s="1"/>
  <c r="G58" i="4"/>
  <c r="G116" i="4" s="1"/>
  <c r="G26" i="6" l="1"/>
  <c r="G31" i="6" s="1"/>
  <c r="G33" i="6" s="1"/>
  <c r="G35" i="6" s="1"/>
  <c r="D36" i="3"/>
  <c r="E36" i="3"/>
  <c r="B37" i="3" l="1"/>
  <c r="C37" i="3"/>
  <c r="I38" i="4" s="1"/>
  <c r="I58" i="4" s="1"/>
  <c r="I116" i="4" s="1"/>
  <c r="H26" i="6" l="1"/>
  <c r="H31" i="6" s="1"/>
  <c r="H33" i="6" s="1"/>
  <c r="H35" i="6" s="1"/>
  <c r="D37" i="3"/>
  <c r="E37" i="3"/>
  <c r="B38" i="3" l="1"/>
  <c r="C38" i="3"/>
  <c r="J38" i="4" s="1"/>
  <c r="J58" i="4" s="1"/>
  <c r="J116" i="4" s="1"/>
  <c r="I26" i="6" l="1"/>
  <c r="I31" i="6" s="1"/>
  <c r="I33" i="6" s="1"/>
  <c r="I35" i="6" s="1"/>
  <c r="D38" i="3"/>
  <c r="E38" i="3"/>
  <c r="B39" i="3" l="1"/>
  <c r="C39" i="3"/>
  <c r="K38" i="4" s="1"/>
  <c r="K58" i="4" s="1"/>
  <c r="K116" i="4" s="1"/>
  <c r="J26" i="6" l="1"/>
  <c r="J31" i="6" s="1"/>
  <c r="J33" i="6" s="1"/>
  <c r="J35" i="6" s="1"/>
  <c r="D39" i="3"/>
  <c r="E39" i="3"/>
  <c r="B40" i="3" l="1"/>
  <c r="C40" i="3"/>
  <c r="L38" i="4" s="1"/>
  <c r="L58" i="4" s="1"/>
  <c r="L116" i="4" s="1"/>
  <c r="K26" i="6" l="1"/>
  <c r="K31" i="6" s="1"/>
  <c r="K33" i="6" s="1"/>
  <c r="K35" i="6" s="1"/>
  <c r="L35" i="6" s="1"/>
  <c r="D40" i="3"/>
  <c r="E40" i="3"/>
  <c r="B41" i="3" l="1"/>
  <c r="C41" i="3"/>
  <c r="M38" i="4" s="1"/>
  <c r="M58" i="4" s="1"/>
  <c r="M116" i="4" s="1"/>
  <c r="M26" i="6" l="1"/>
  <c r="M31" i="6" s="1"/>
  <c r="D41" i="3"/>
  <c r="E41" i="3"/>
  <c r="B42" i="3" l="1"/>
  <c r="C42" i="3"/>
  <c r="M33" i="6"/>
  <c r="M35" i="6" s="1"/>
  <c r="N31" i="6"/>
  <c r="N33" i="6" s="1"/>
  <c r="N38" i="4" l="1"/>
  <c r="C43" i="3"/>
  <c r="D42" i="3"/>
  <c r="D43" i="3" s="1"/>
  <c r="E42" i="3"/>
  <c r="E43" i="3" s="1"/>
  <c r="B43" i="3"/>
  <c r="B44" i="3" l="1"/>
  <c r="C44" i="3"/>
  <c r="N26" i="6"/>
  <c r="N58" i="4"/>
  <c r="N116" i="4" s="1"/>
  <c r="O38" i="4"/>
  <c r="B34" i="7" l="1"/>
  <c r="B36" i="7" s="1"/>
  <c r="O58" i="4"/>
  <c r="O116" i="4" s="1"/>
  <c r="J9" i="8" s="1"/>
  <c r="D44" i="3"/>
  <c r="E44" i="3"/>
  <c r="B45" i="3" l="1"/>
  <c r="C45" i="3"/>
  <c r="B38" i="7"/>
  <c r="B39" i="7" s="1"/>
  <c r="J10" i="8" s="1"/>
  <c r="D45" i="3" l="1"/>
  <c r="E45" i="3"/>
  <c r="B46" i="3" l="1"/>
  <c r="C46" i="3"/>
  <c r="D46" i="3" l="1"/>
  <c r="E46" i="3"/>
  <c r="B47" i="3" l="1"/>
  <c r="C47" i="3"/>
  <c r="D47" i="3" l="1"/>
  <c r="E47" i="3"/>
  <c r="B48" i="3" l="1"/>
  <c r="C48" i="3"/>
  <c r="D48" i="3" l="1"/>
  <c r="E48" i="3"/>
  <c r="B49" i="3" l="1"/>
  <c r="C49" i="3"/>
  <c r="D49" i="3" l="1"/>
  <c r="E49" i="3"/>
  <c r="B50" i="3" l="1"/>
  <c r="C50" i="3"/>
  <c r="D50" i="3" l="1"/>
  <c r="E50" i="3"/>
  <c r="B51" i="3" l="1"/>
  <c r="C51" i="3"/>
  <c r="D51" i="3" l="1"/>
  <c r="E51" i="3"/>
  <c r="B52" i="3" l="1"/>
  <c r="C52" i="3"/>
  <c r="D52" i="3" l="1"/>
  <c r="E52" i="3"/>
  <c r="B53" i="3" l="1"/>
  <c r="C53" i="3"/>
  <c r="D53" i="3" l="1"/>
  <c r="E53" i="3"/>
  <c r="B54" i="3" l="1"/>
  <c r="C54" i="3"/>
  <c r="D54" i="3" l="1"/>
  <c r="E54" i="3"/>
  <c r="B55" i="3" l="1"/>
  <c r="C55" i="3"/>
  <c r="C56" i="3" s="1"/>
  <c r="P38" i="4" l="1"/>
  <c r="D55" i="3"/>
  <c r="D56" i="3" s="1"/>
  <c r="E55" i="3"/>
  <c r="E56" i="3" s="1"/>
  <c r="B56" i="3"/>
  <c r="B57" i="3" l="1"/>
  <c r="C57" i="3"/>
  <c r="O26" i="6"/>
  <c r="O31" i="6" s="1"/>
  <c r="O33" i="6" s="1"/>
  <c r="D34" i="7"/>
  <c r="D36" i="7" s="1"/>
  <c r="P58" i="4"/>
  <c r="P116" i="4" s="1"/>
  <c r="J15" i="8" s="1"/>
  <c r="D38" i="7" l="1"/>
  <c r="D39" i="7"/>
  <c r="J16" i="8" s="1"/>
  <c r="D57" i="3"/>
  <c r="E57" i="3"/>
  <c r="B58" i="3" l="1"/>
  <c r="C58" i="3"/>
  <c r="D58" i="3" l="1"/>
  <c r="E58" i="3"/>
  <c r="B59" i="3" l="1"/>
  <c r="C59" i="3"/>
  <c r="D59" i="3" l="1"/>
  <c r="E59" i="3"/>
  <c r="B60" i="3" l="1"/>
  <c r="C60" i="3"/>
  <c r="D60" i="3" l="1"/>
  <c r="E60" i="3"/>
  <c r="B61" i="3" l="1"/>
  <c r="C61" i="3"/>
  <c r="D61" i="3" l="1"/>
  <c r="E61" i="3"/>
  <c r="B62" i="3" l="1"/>
  <c r="C62" i="3"/>
  <c r="D62" i="3" l="1"/>
  <c r="E62" i="3"/>
  <c r="B63" i="3" l="1"/>
  <c r="C63" i="3"/>
  <c r="D63" i="3" l="1"/>
  <c r="E63" i="3"/>
  <c r="B64" i="3" l="1"/>
  <c r="C64" i="3"/>
  <c r="D64" i="3" l="1"/>
  <c r="E64" i="3"/>
  <c r="B65" i="3" l="1"/>
  <c r="C65" i="3"/>
  <c r="D65" i="3" l="1"/>
  <c r="E65" i="3"/>
  <c r="B66" i="3" l="1"/>
  <c r="C66" i="3"/>
  <c r="D66" i="3" l="1"/>
  <c r="E66" i="3"/>
  <c r="B67" i="3" l="1"/>
  <c r="C67" i="3"/>
  <c r="D67" i="3" l="1"/>
  <c r="E67" i="3"/>
  <c r="B68" i="3" l="1"/>
  <c r="C68" i="3"/>
  <c r="C69" i="3" s="1"/>
  <c r="Q38" i="4" l="1"/>
  <c r="D68" i="3"/>
  <c r="D69" i="3" s="1"/>
  <c r="E68" i="3"/>
  <c r="E69" i="3" s="1"/>
  <c r="B69" i="3"/>
  <c r="B70" i="3" l="1"/>
  <c r="C70" i="3"/>
  <c r="P26" i="6"/>
  <c r="P31" i="6" s="1"/>
  <c r="P33" i="6" s="1"/>
  <c r="F34" i="7"/>
  <c r="F36" i="7" s="1"/>
  <c r="Q58" i="4"/>
  <c r="Q116" i="4" s="1"/>
  <c r="J21" i="8" s="1"/>
  <c r="F38" i="7" l="1"/>
  <c r="F39" i="7" s="1"/>
  <c r="J22" i="8" s="1"/>
  <c r="D70" i="3"/>
  <c r="E70" i="3"/>
  <c r="B71" i="3" l="1"/>
  <c r="C71" i="3"/>
  <c r="D71" i="3" l="1"/>
  <c r="E71" i="3"/>
  <c r="B72" i="3" l="1"/>
  <c r="C72" i="3"/>
  <c r="D72" i="3" l="1"/>
  <c r="E72" i="3"/>
  <c r="B73" i="3" l="1"/>
  <c r="C73" i="3"/>
  <c r="D73" i="3" l="1"/>
  <c r="E73" i="3"/>
  <c r="B74" i="3" l="1"/>
  <c r="C74" i="3"/>
  <c r="D74" i="3" l="1"/>
  <c r="E74" i="3"/>
  <c r="B75" i="3" l="1"/>
  <c r="C75" i="3"/>
  <c r="D75" i="3" l="1"/>
  <c r="E75" i="3"/>
  <c r="B76" i="3" l="1"/>
  <c r="C76" i="3"/>
  <c r="D76" i="3" l="1"/>
  <c r="E76" i="3"/>
  <c r="B77" i="3" l="1"/>
  <c r="C77" i="3"/>
  <c r="D77" i="3" l="1"/>
  <c r="E77" i="3"/>
  <c r="B78" i="3" l="1"/>
  <c r="C78" i="3"/>
  <c r="D78" i="3" l="1"/>
  <c r="E78" i="3"/>
  <c r="B79" i="3" l="1"/>
  <c r="C79" i="3"/>
  <c r="D79" i="3" l="1"/>
  <c r="E79" i="3"/>
  <c r="B80" i="3" l="1"/>
  <c r="C80" i="3"/>
  <c r="D80" i="3" l="1"/>
  <c r="E80" i="3"/>
  <c r="B81" i="3" l="1"/>
  <c r="C81" i="3"/>
  <c r="C82" i="3" s="1"/>
  <c r="D81" i="3" l="1"/>
  <c r="D82" i="3" s="1"/>
  <c r="E81" i="3"/>
  <c r="E82" i="3" s="1"/>
  <c r="B82" i="3"/>
  <c r="B83" i="3" l="1"/>
  <c r="C83" i="3"/>
  <c r="D83" i="3" l="1"/>
  <c r="E83" i="3"/>
  <c r="B84" i="3" l="1"/>
  <c r="C84" i="3"/>
  <c r="D84" i="3" l="1"/>
  <c r="E84" i="3"/>
  <c r="B85" i="3" l="1"/>
  <c r="C85" i="3"/>
  <c r="D85" i="3" l="1"/>
  <c r="E85" i="3"/>
  <c r="B86" i="3" l="1"/>
  <c r="C86" i="3"/>
  <c r="D86" i="3" l="1"/>
  <c r="E86" i="3"/>
  <c r="B87" i="3" l="1"/>
  <c r="C87" i="3"/>
  <c r="D87" i="3" l="1"/>
  <c r="E87" i="3"/>
  <c r="B88" i="3" l="1"/>
  <c r="C88" i="3"/>
  <c r="D88" i="3" l="1"/>
  <c r="E88" i="3"/>
  <c r="B89" i="3" l="1"/>
  <c r="C89" i="3"/>
  <c r="D89" i="3" l="1"/>
  <c r="E89" i="3"/>
  <c r="B90" i="3" l="1"/>
  <c r="C90" i="3"/>
  <c r="D90" i="3" l="1"/>
  <c r="E90" i="3"/>
  <c r="B91" i="3" l="1"/>
  <c r="C91" i="3"/>
  <c r="D91" i="3" l="1"/>
  <c r="E91" i="3"/>
  <c r="B92" i="3" l="1"/>
  <c r="C92" i="3"/>
  <c r="D92" i="3" l="1"/>
  <c r="E92" i="3"/>
  <c r="B93" i="3" l="1"/>
  <c r="C93" i="3"/>
  <c r="D93" i="3" l="1"/>
  <c r="E93" i="3"/>
  <c r="B94" i="3" l="1"/>
  <c r="C94" i="3"/>
  <c r="C95" i="3" s="1"/>
  <c r="D94" i="3" l="1"/>
  <c r="D95" i="3" s="1"/>
  <c r="E94" i="3"/>
  <c r="E95" i="3" s="1"/>
  <c r="B95" i="3"/>
  <c r="B96" i="3" l="1"/>
  <c r="C96" i="3"/>
  <c r="D96" i="3" l="1"/>
  <c r="E96" i="3"/>
  <c r="B97" i="3" l="1"/>
  <c r="C97" i="3"/>
  <c r="D97" i="3" l="1"/>
  <c r="E97" i="3"/>
  <c r="B98" i="3" l="1"/>
  <c r="C98" i="3"/>
  <c r="D98" i="3" l="1"/>
  <c r="E98" i="3"/>
  <c r="B99" i="3" l="1"/>
  <c r="C99" i="3"/>
  <c r="D99" i="3" l="1"/>
  <c r="E99" i="3"/>
  <c r="B100" i="3" l="1"/>
  <c r="C100" i="3"/>
  <c r="D100" i="3" l="1"/>
  <c r="E100" i="3"/>
  <c r="B101" i="3" l="1"/>
  <c r="C101" i="3"/>
  <c r="D101" i="3" l="1"/>
  <c r="E101" i="3"/>
  <c r="B102" i="3" l="1"/>
  <c r="C102" i="3"/>
  <c r="D102" i="3" l="1"/>
  <c r="E102" i="3"/>
  <c r="B103" i="3" l="1"/>
  <c r="C103" i="3"/>
  <c r="D103" i="3" l="1"/>
  <c r="E103" i="3"/>
  <c r="B104" i="3" l="1"/>
  <c r="C104" i="3"/>
  <c r="D104" i="3" l="1"/>
  <c r="E104" i="3"/>
  <c r="B105" i="3" l="1"/>
  <c r="C105" i="3"/>
  <c r="D105" i="3" l="1"/>
  <c r="E105" i="3"/>
  <c r="B106" i="3" l="1"/>
  <c r="C106" i="3"/>
  <c r="D106" i="3" l="1"/>
  <c r="E106" i="3"/>
  <c r="B107" i="3" l="1"/>
  <c r="C107" i="3"/>
  <c r="C108" i="3" s="1"/>
  <c r="D107" i="3" l="1"/>
  <c r="D108" i="3" s="1"/>
  <c r="E107" i="3"/>
  <c r="E108" i="3" s="1"/>
  <c r="B108" i="3"/>
  <c r="B109" i="3" l="1"/>
  <c r="C109" i="3"/>
  <c r="D109" i="3" l="1"/>
  <c r="E109" i="3"/>
  <c r="B110" i="3" l="1"/>
  <c r="C110" i="3"/>
  <c r="D110" i="3" l="1"/>
  <c r="E110" i="3"/>
  <c r="B111" i="3" l="1"/>
  <c r="C111" i="3"/>
  <c r="D111" i="3" l="1"/>
  <c r="E111" i="3"/>
  <c r="B112" i="3" l="1"/>
  <c r="C112" i="3"/>
  <c r="D112" i="3" l="1"/>
  <c r="E112" i="3"/>
  <c r="B113" i="3" l="1"/>
  <c r="C113" i="3"/>
  <c r="D113" i="3" l="1"/>
  <c r="E113" i="3"/>
  <c r="B114" i="3" l="1"/>
  <c r="C114" i="3"/>
  <c r="D114" i="3" l="1"/>
  <c r="E114" i="3"/>
  <c r="B115" i="3" l="1"/>
  <c r="C115" i="3"/>
  <c r="D115" i="3" l="1"/>
  <c r="E115" i="3"/>
  <c r="B116" i="3" l="1"/>
  <c r="C116" i="3"/>
  <c r="D116" i="3" l="1"/>
  <c r="E116" i="3"/>
  <c r="B117" i="3" l="1"/>
  <c r="C117" i="3"/>
  <c r="D117" i="3" l="1"/>
  <c r="E117" i="3"/>
  <c r="B118" i="3" l="1"/>
  <c r="C118" i="3"/>
  <c r="D118" i="3" l="1"/>
  <c r="E118" i="3"/>
  <c r="B119" i="3" l="1"/>
  <c r="C119" i="3"/>
  <c r="D119" i="3" l="1"/>
  <c r="E119" i="3"/>
  <c r="B120" i="3" l="1"/>
  <c r="C120" i="3"/>
  <c r="C121" i="3" s="1"/>
  <c r="C32" i="8" s="1"/>
  <c r="D120" i="3" l="1"/>
  <c r="D121" i="3" s="1"/>
  <c r="E120" i="3"/>
  <c r="E121" i="3" s="1"/>
  <c r="B121" i="3"/>
  <c r="C31" i="8" s="1"/>
</calcChain>
</file>

<file path=xl/sharedStrings.xml><?xml version="1.0" encoding="utf-8"?>
<sst xmlns="http://schemas.openxmlformats.org/spreadsheetml/2006/main" count="632" uniqueCount="438">
  <si>
    <t>NOMBRE DEL PROYECTO/PROMOTOR</t>
  </si>
  <si>
    <t>NOMBRE PROYECTO</t>
  </si>
  <si>
    <t>MES PREVISTO DE INICIO DE ACTIVIDAD</t>
  </si>
  <si>
    <t>Mes inicio actividad</t>
  </si>
  <si>
    <t>FORMA JURÍDICA PREVISTA</t>
  </si>
  <si>
    <t>Elegir forma jurídica</t>
  </si>
  <si>
    <t>Sociedad cooperativa</t>
  </si>
  <si>
    <t>HOJAS DE DATOS (se tienen que completar todos los datos antes de ver los resultados)</t>
  </si>
  <si>
    <t>Tenéis que introducir el importe de las inversiones iniciales y las necesarias durante cada año para el funcionamiento correcto de la empresa.</t>
  </si>
  <si>
    <t>PLAN DE INVERSIÓN</t>
  </si>
  <si>
    <t>Tenéis que introducir la financiación inicial (tiene que ser igual en las inversiones iniciales) y el necesario para los ejercicios siguientes.</t>
  </si>
  <si>
    <t>PLAN DE FINANCIACIÓN-SIMULACIÓN PRÉSTAMO</t>
  </si>
  <si>
    <t>Tenéis que introducir el importe detallado de cada una de los gastos o costes. Separaremos los costes entre fijos, variables y de personal que, a pesar de ser variables, se tratan de forma independiente.</t>
  </si>
  <si>
    <t>PLAN GASTOS (C. FIJOS-C.VARIABLES-RRHH)</t>
  </si>
  <si>
    <t>Tenéis que introducir el plan detallado de la generación de ingresos a través de las ventas del producto o servicio en cuestión.</t>
  </si>
  <si>
    <t xml:space="preserve"> PLAN DE INGRESOS</t>
  </si>
  <si>
    <t>Genera el plan de Tesorería automáticamente. Flujo de caja disponible a final de cada mes y el acumulado.</t>
  </si>
  <si>
    <t>PLAN DE TESORERIA</t>
  </si>
  <si>
    <t>HOJAS DE RESULTADOS</t>
  </si>
  <si>
    <t>Genera la cuenta de resultados provisional. En esta hoja también se introducen los porcentajes de impuestos y beneficios a distribuir.</t>
  </si>
  <si>
    <t>Julio</t>
  </si>
  <si>
    <t>Emprendedores de Responsabilidad limitada</t>
  </si>
  <si>
    <t>P y G PROVISIONAL</t>
  </si>
  <si>
    <t>Agosto</t>
  </si>
  <si>
    <t>Sociedades Profesionales</t>
  </si>
  <si>
    <t>Septiembre</t>
  </si>
  <si>
    <t>Sociedad Limitada Nueva Empresa</t>
  </si>
  <si>
    <t>Información de los datos más relevantes de nuestro proyecto.</t>
  </si>
  <si>
    <t>Sociedad Comanditària por acciones</t>
  </si>
  <si>
    <t>CUADRO RESUMEN</t>
  </si>
  <si>
    <t>Sociedad Cooperativa</t>
  </si>
  <si>
    <t>Sociedad Anónima Laboral</t>
  </si>
  <si>
    <t>AYUDA</t>
  </si>
  <si>
    <t>AYUDA DE INFORMACIÓN</t>
  </si>
  <si>
    <t>Se pueden consultar los conceptos más importantes del plan.</t>
  </si>
  <si>
    <t>1. ¿QUÉ NECESITO PARA PONER EN FUNCIONAMIENTO MI EMPRESA?</t>
  </si>
  <si>
    <t>AÑO 1</t>
  </si>
  <si>
    <t>AÑO 2</t>
  </si>
  <si>
    <t>AÑO 3</t>
  </si>
  <si>
    <t>AMORTIZACIÓN (*)</t>
  </si>
  <si>
    <t>Concepto</t>
  </si>
  <si>
    <t>Previsión</t>
  </si>
  <si>
    <t>% Dotac.</t>
  </si>
  <si>
    <t>Vida Util Bien</t>
  </si>
  <si>
    <t xml:space="preserve"> 1º Año</t>
  </si>
  <si>
    <t>2º Año</t>
  </si>
  <si>
    <t>3º Año</t>
  </si>
  <si>
    <t>ACTIVO NO CORRIENTE</t>
  </si>
  <si>
    <t>Gastos de constitución</t>
  </si>
  <si>
    <t>Gastos de investigación y desarrollo</t>
  </si>
  <si>
    <t>ITP</t>
  </si>
  <si>
    <t>Concesiones administrativas</t>
  </si>
  <si>
    <t>Valor inmueble</t>
  </si>
  <si>
    <t>Cuota íntegra</t>
  </si>
  <si>
    <t>Resto valor</t>
  </si>
  <si>
    <t>Tipo</t>
  </si>
  <si>
    <t>Propiedad industrial y patentes</t>
  </si>
  <si>
    <t>Derecho traspaso</t>
  </si>
  <si>
    <t>Aplicaciones informáticas (software)</t>
  </si>
  <si>
    <t xml:space="preserve">Otros inmovilizados intangibles </t>
  </si>
  <si>
    <t>Terrenos</t>
  </si>
  <si>
    <t>En adelante</t>
  </si>
  <si>
    <t>Edificios y construcciones (nueva construcción)</t>
  </si>
  <si>
    <t>Edificios y construcciones (segunda mano)</t>
  </si>
  <si>
    <t>Instalaciones técnicas</t>
  </si>
  <si>
    <t>Maquinaria</t>
  </si>
  <si>
    <t>Utillaje y herramientas</t>
  </si>
  <si>
    <t>Mobiliario</t>
  </si>
  <si>
    <t>Equipos informáticos (hardware)</t>
  </si>
  <si>
    <t>Elementos de transporte</t>
  </si>
  <si>
    <t xml:space="preserve">Otros materiales inmovilizados </t>
  </si>
  <si>
    <t>Fianza y depósitos a largo plazo</t>
  </si>
  <si>
    <t>Total IVA operaciones ACTIVOS NO CORRIENTES(21%)</t>
  </si>
  <si>
    <t>Otros impuestos</t>
  </si>
  <si>
    <t>ACTIVO CORRIENTE</t>
  </si>
  <si>
    <t>Total Amortizacion</t>
  </si>
  <si>
    <t>Existencias iniciales  Base al 4% IVA</t>
  </si>
  <si>
    <t>Existencias iniciales  Base al 10% IVA</t>
  </si>
  <si>
    <t>Existencias iniciales  Base al 21% IVA</t>
  </si>
  <si>
    <t>Total IVA existencias</t>
  </si>
  <si>
    <t>Otros (aprovisionamiento caja)</t>
  </si>
  <si>
    <t>TOTAL GASTOS DE INVERSIÓN INICIAL</t>
  </si>
  <si>
    <t>(*) Autorellenable, no rellenar</t>
  </si>
  <si>
    <t>Se rellena las casilllas correspondiente que están en blanco</t>
  </si>
  <si>
    <t>2. ¿DE DÓNDE SE OBTENDRÁ EL DINERO?</t>
  </si>
  <si>
    <t>FUENTES DE FINANCIACIÓN</t>
  </si>
  <si>
    <t>Total</t>
  </si>
  <si>
    <t>Aportaciones de socios</t>
  </si>
  <si>
    <t>Subvenciones, donaciones, legados…</t>
  </si>
  <si>
    <t>Préstamos</t>
  </si>
  <si>
    <t>Importe</t>
  </si>
  <si>
    <t>Duración (Años)</t>
  </si>
  <si>
    <t>Tipo de interés</t>
  </si>
  <si>
    <t xml:space="preserve">Otras fuentes de financiación </t>
  </si>
  <si>
    <t>Leasing</t>
  </si>
  <si>
    <t>Pólizas de crédito</t>
  </si>
  <si>
    <t>Otros</t>
  </si>
  <si>
    <t>TOTAL FINANCIACIÓN</t>
  </si>
  <si>
    <t>DIFERENCIA FINANCIACIÓN-INVERSIÓN</t>
  </si>
  <si>
    <t>Total financiación</t>
  </si>
  <si>
    <t>Total inversión</t>
  </si>
  <si>
    <t>Diferencia</t>
  </si>
  <si>
    <t>2.1. SIMULADOR DE PRÉSTAMO</t>
  </si>
  <si>
    <t>Principal</t>
  </si>
  <si>
    <t>Nº años</t>
  </si>
  <si>
    <t>Cuota mensual</t>
  </si>
  <si>
    <t>Mes</t>
  </si>
  <si>
    <t>Cuota</t>
  </si>
  <si>
    <t>Pago intereses</t>
  </si>
  <si>
    <t>Pago principal</t>
  </si>
  <si>
    <t>Pendiente amortizar</t>
  </si>
  <si>
    <t>puesta en marcha</t>
  </si>
  <si>
    <t>Mes 1</t>
  </si>
  <si>
    <t>Mes 2</t>
  </si>
  <si>
    <t>Mes 3</t>
  </si>
  <si>
    <t>Mes 4</t>
  </si>
  <si>
    <t>Mes 5</t>
  </si>
  <si>
    <t>Mes 6</t>
  </si>
  <si>
    <t>Mes 7</t>
  </si>
  <si>
    <t>Mes 8</t>
  </si>
  <si>
    <t>Mes 9</t>
  </si>
  <si>
    <t>Mes 10</t>
  </si>
  <si>
    <t>Mes 11</t>
  </si>
  <si>
    <t>Mes 12</t>
  </si>
  <si>
    <t>Total Año 1</t>
  </si>
  <si>
    <t>Mes 13</t>
  </si>
  <si>
    <t>Mes 14</t>
  </si>
  <si>
    <t>Mes 15</t>
  </si>
  <si>
    <t>Mes 16</t>
  </si>
  <si>
    <t>Mes 17</t>
  </si>
  <si>
    <t>Mes 18</t>
  </si>
  <si>
    <t>Mes 19</t>
  </si>
  <si>
    <t>Mes 20</t>
  </si>
  <si>
    <t>Mes 21</t>
  </si>
  <si>
    <t>Mes 22</t>
  </si>
  <si>
    <t>Mes 23</t>
  </si>
  <si>
    <t>Mes 24</t>
  </si>
  <si>
    <t>Total Año 2</t>
  </si>
  <si>
    <t>Mes 25</t>
  </si>
  <si>
    <t>Mes 26</t>
  </si>
  <si>
    <t>Mes 27</t>
  </si>
  <si>
    <t>Mes 28</t>
  </si>
  <si>
    <t>Mes 29</t>
  </si>
  <si>
    <t>Mes 30</t>
  </si>
  <si>
    <t>Mes 31</t>
  </si>
  <si>
    <t>Mes 32</t>
  </si>
  <si>
    <t>Mes 33</t>
  </si>
  <si>
    <t>Mes 34</t>
  </si>
  <si>
    <t>Mes 35</t>
  </si>
  <si>
    <t>Mes 36</t>
  </si>
  <si>
    <t>Total Año 3</t>
  </si>
  <si>
    <t>Mes 37</t>
  </si>
  <si>
    <t>Mes 38</t>
  </si>
  <si>
    <t>Mes 39</t>
  </si>
  <si>
    <t>Mes 40</t>
  </si>
  <si>
    <t>Mes 41</t>
  </si>
  <si>
    <t>Mes 42</t>
  </si>
  <si>
    <t>Mes 43</t>
  </si>
  <si>
    <t>Mes 44</t>
  </si>
  <si>
    <t>Mes 45</t>
  </si>
  <si>
    <t>Mes 46</t>
  </si>
  <si>
    <t>Mes 47</t>
  </si>
  <si>
    <t>Mes 48</t>
  </si>
  <si>
    <t>Total Año 4</t>
  </si>
  <si>
    <t>Mes 49</t>
  </si>
  <si>
    <t>Mes 50</t>
  </si>
  <si>
    <t>Mes 51</t>
  </si>
  <si>
    <t>Mes 52</t>
  </si>
  <si>
    <t>Mes 53</t>
  </si>
  <si>
    <t>Mes 54</t>
  </si>
  <si>
    <t>Mes 55</t>
  </si>
  <si>
    <t>Mes 56</t>
  </si>
  <si>
    <t>Mes 57</t>
  </si>
  <si>
    <t>Mes 58</t>
  </si>
  <si>
    <t>Mes 59</t>
  </si>
  <si>
    <t>Mes 60</t>
  </si>
  <si>
    <t>Total Año 5</t>
  </si>
  <si>
    <t>Mes 61</t>
  </si>
  <si>
    <t>Mes 62</t>
  </si>
  <si>
    <t>Mes 63</t>
  </si>
  <si>
    <t>Mes 64</t>
  </si>
  <si>
    <t>Mes 65</t>
  </si>
  <si>
    <t>Mes 66</t>
  </si>
  <si>
    <t>Mes 67</t>
  </si>
  <si>
    <t>Mes 68</t>
  </si>
  <si>
    <t>Mes 69</t>
  </si>
  <si>
    <t>Mes 70</t>
  </si>
  <si>
    <t>Mes 71</t>
  </si>
  <si>
    <t>Mes 72</t>
  </si>
  <si>
    <t>Total Año 6</t>
  </si>
  <si>
    <t>Mes 73</t>
  </si>
  <si>
    <t>Mes 74</t>
  </si>
  <si>
    <t>Mes 75</t>
  </si>
  <si>
    <t>Mes 76</t>
  </si>
  <si>
    <t>Mes 77</t>
  </si>
  <si>
    <t>Mes 78</t>
  </si>
  <si>
    <t>Mes 79</t>
  </si>
  <si>
    <t>Mes 80</t>
  </si>
  <si>
    <t>Mes 81</t>
  </si>
  <si>
    <t>Mes 82</t>
  </si>
  <si>
    <t>Mes 83</t>
  </si>
  <si>
    <t>Mes 84</t>
  </si>
  <si>
    <t>Total Año 7</t>
  </si>
  <si>
    <t>3. ¿CUÁLES SON LOS GASTOS DE LA EMPRESA?</t>
  </si>
  <si>
    <t xml:space="preserve">(*)PLAN DE RECURSOS HUMANOS </t>
  </si>
  <si>
    <t>SOCIO/PROMOTOR</t>
  </si>
  <si>
    <t>Nº de socios promotores</t>
  </si>
  <si>
    <t>Sueldo bruto Anual</t>
  </si>
  <si>
    <t xml:space="preserve">Sueldo bruto  Mes </t>
  </si>
  <si>
    <t>Socios/Promotores</t>
  </si>
  <si>
    <t>CATEGORÍA  PROFESIONAL de los trabajadores a contratar</t>
  </si>
  <si>
    <t>Nº de trabajadores</t>
  </si>
  <si>
    <t>Sueldo bruto anual</t>
  </si>
  <si>
    <t>Sueldo bruto  mensual</t>
  </si>
  <si>
    <t>% Seguridad Social</t>
  </si>
  <si>
    <t>Importe anual Seguridad Social</t>
  </si>
  <si>
    <t>Total coste anual de la empresa</t>
  </si>
  <si>
    <t>TOTAL COSTE PERSONAL</t>
  </si>
  <si>
    <t>GASTOS (costes fijos)</t>
  </si>
  <si>
    <t>RETRIBUCIONES (*). GASTOS PERSONAL</t>
  </si>
  <si>
    <t>Sueldos</t>
  </si>
  <si>
    <t>Seguridad Social a cargo de la empresa</t>
  </si>
  <si>
    <t>Cuota autónomo</t>
  </si>
  <si>
    <t>ALQUILER</t>
  </si>
  <si>
    <t>Alquileres y cánones</t>
  </si>
  <si>
    <t>Cuota Renting o Leasing</t>
  </si>
  <si>
    <t>GASTOS DE REPARACIÓN Y CONSERVACIÓN</t>
  </si>
  <si>
    <t>Edificio</t>
  </si>
  <si>
    <t>Vehículos</t>
  </si>
  <si>
    <t>SERVICIOS</t>
  </si>
  <si>
    <t>Asesoría</t>
  </si>
  <si>
    <t>Abogados</t>
  </si>
  <si>
    <t>Auditoría</t>
  </si>
  <si>
    <t>Notarios</t>
  </si>
  <si>
    <t>TRANSPORTES</t>
  </si>
  <si>
    <t>Desplazamientos (kilometraje)</t>
  </si>
  <si>
    <t>SEGUROS</t>
  </si>
  <si>
    <t>Seguros personales</t>
  </si>
  <si>
    <t>Seguros Responsabilidad Civil</t>
  </si>
  <si>
    <t>Seguros vehículos</t>
  </si>
  <si>
    <t>Seguros negocios/comercios</t>
  </si>
  <si>
    <t>Otros seguros</t>
  </si>
  <si>
    <t>INTERESES / GASTOS BANCARIOS</t>
  </si>
  <si>
    <t>Servicios bancarios y similares (comisiones)</t>
  </si>
  <si>
    <t>Gastos financieros de intereses de préstamos</t>
  </si>
  <si>
    <t>PUBLICIDAD</t>
  </si>
  <si>
    <t>Publ.  propaganda y relaciones públicas</t>
  </si>
  <si>
    <t>SUMINISTROS</t>
  </si>
  <si>
    <t>Electricidad</t>
  </si>
  <si>
    <t xml:space="preserve">Gas </t>
  </si>
  <si>
    <t>Agua</t>
  </si>
  <si>
    <t>Combustible</t>
  </si>
  <si>
    <t>Internet/Teléfono</t>
  </si>
  <si>
    <t>OTROS GASTOS</t>
  </si>
  <si>
    <t>Viajes</t>
  </si>
  <si>
    <t>Restaurante</t>
  </si>
  <si>
    <t>Uniformes</t>
  </si>
  <si>
    <t>Papelería</t>
  </si>
  <si>
    <t>Mensajería</t>
  </si>
  <si>
    <t>Limpieza</t>
  </si>
  <si>
    <t>Otros gastos</t>
  </si>
  <si>
    <t>TRIBUTOS</t>
  </si>
  <si>
    <t>IBI</t>
  </si>
  <si>
    <t>Incineradora</t>
  </si>
  <si>
    <t>Impuesto de circulación vehiculos</t>
  </si>
  <si>
    <t>IAE</t>
  </si>
  <si>
    <t>Otros tributos</t>
  </si>
  <si>
    <t>TOTALES (costes fijos)</t>
  </si>
  <si>
    <t>TIPO  IVA</t>
  </si>
  <si>
    <t>Aunque existen diferentes tipos de IVA, escogeremos el que sea más significativo de nuestro negocio para simplificar el plan económico-financiero</t>
  </si>
  <si>
    <t>COSTES  VARIABLES (a)</t>
  </si>
  <si>
    <t>Undes. Producto Compradas</t>
  </si>
  <si>
    <t>Precio de coste unidad sin IVA</t>
  </si>
  <si>
    <t>Importe compra producto sin IVA</t>
  </si>
  <si>
    <t>IVA Soportado</t>
  </si>
  <si>
    <t xml:space="preserve">Total Costes directos variables </t>
  </si>
  <si>
    <t>(*)Ten en cuenta que debes indicar el IVA de tus productos/Servicios en la casilla que indica "tipo IVA"</t>
  </si>
  <si>
    <t>OTROS  COSTES  VARIABLES (b)</t>
  </si>
  <si>
    <t>Transport s/ ventas</t>
  </si>
  <si>
    <t>Comisiones s/ ventas</t>
  </si>
  <si>
    <t>Proveedores Externos para la producción</t>
  </si>
  <si>
    <t>Otros Costes s/ ventas</t>
  </si>
  <si>
    <t>Total otros costes varialble</t>
  </si>
  <si>
    <t>Total IVA soportado</t>
  </si>
  <si>
    <t>TOTALES (costes fijos+costes variables +coste de personal)</t>
  </si>
  <si>
    <t>*El coste de personal es un coste variable pero se trata de forma independiente</t>
  </si>
  <si>
    <t>4. ¿CUALES Y CUÁNTOS PRODUCTOS/SERVICIOS VAMOS A VENDER?</t>
  </si>
  <si>
    <t>Productos/Servicios</t>
  </si>
  <si>
    <t>Unidades</t>
  </si>
  <si>
    <t>Año 1</t>
  </si>
  <si>
    <t>Año 2</t>
  </si>
  <si>
    <t>Año 3</t>
  </si>
  <si>
    <t>Nº unidades producto o servicios</t>
  </si>
  <si>
    <t>Precio venta unitario sin IVA</t>
  </si>
  <si>
    <t>Ingresos producto o servicio sin IVA</t>
  </si>
  <si>
    <t>IVA repercutido</t>
  </si>
  <si>
    <t xml:space="preserve">(*) Por defecto los ingresos del año 2 son iguales a los del año 1 y los del año 3 son iguales a los del año 2. </t>
  </si>
  <si>
    <t>Si se quieren modificar se debe hacer manualmente (cambiar casilla de precio y unidades).</t>
  </si>
  <si>
    <t>Total Ingresos producto o servicio</t>
  </si>
  <si>
    <t>Total IVA Repercutido</t>
  </si>
  <si>
    <t>5. ¿QUÉ COBROS Y PAGOS VOY A TENER?</t>
  </si>
  <si>
    <t>Cobros</t>
  </si>
  <si>
    <t>Aportacion socios</t>
  </si>
  <si>
    <t>Prestamos</t>
  </si>
  <si>
    <t>Otra financiacion</t>
  </si>
  <si>
    <t>Total venta Productos o servicios</t>
  </si>
  <si>
    <t>IVA Repercutido</t>
  </si>
  <si>
    <t>Total Cobros</t>
  </si>
  <si>
    <t>Pagos</t>
  </si>
  <si>
    <t>Inversió</t>
  </si>
  <si>
    <t>Gastos de personal</t>
  </si>
  <si>
    <t>Alquileres, renting, leasing</t>
  </si>
  <si>
    <t>Gastos de reparacion y conservación</t>
  </si>
  <si>
    <t xml:space="preserve">Servicios </t>
  </si>
  <si>
    <t>Transportes</t>
  </si>
  <si>
    <t>Seguros</t>
  </si>
  <si>
    <t>Publicidad</t>
  </si>
  <si>
    <t>Suministros</t>
  </si>
  <si>
    <t>Otros Gastos</t>
  </si>
  <si>
    <t>Tributos</t>
  </si>
  <si>
    <t>Gastos bancarios e intereses</t>
  </si>
  <si>
    <t>Devolución capital e intereses de Préstamos</t>
  </si>
  <si>
    <t>Costes Variables</t>
  </si>
  <si>
    <t>Otros Costes Variables</t>
  </si>
  <si>
    <t>Total Pagos</t>
  </si>
  <si>
    <t>DIFERENCIA</t>
  </si>
  <si>
    <t>SALDO ACUMULADO</t>
  </si>
  <si>
    <t>6. CUENTA DE RESULTADOS PROVISIONAL</t>
  </si>
  <si>
    <t>%</t>
  </si>
  <si>
    <t>TOTAL IMPORTE NETO CIFRA NEGOCIO</t>
  </si>
  <si>
    <t>APROVISIONAMENTO (COSTES VARIABLES)</t>
  </si>
  <si>
    <t>Compras de productos</t>
  </si>
  <si>
    <t>Otros costes variables</t>
  </si>
  <si>
    <t>Margen Bruto sobre ventas</t>
  </si>
  <si>
    <t>COSTES FIJOS</t>
  </si>
  <si>
    <t>Retribuciones y Gastos de personal</t>
  </si>
  <si>
    <t>Alquiler</t>
  </si>
  <si>
    <t>Gastos de reparación y conservación</t>
  </si>
  <si>
    <t>Servicios</t>
  </si>
  <si>
    <t>Servicios bancarios</t>
  </si>
  <si>
    <t>TOTAL COSTES</t>
  </si>
  <si>
    <t xml:space="preserve"> Resultado Operativo (EBITDA)</t>
  </si>
  <si>
    <t>Dotacion amortizaciones</t>
  </si>
  <si>
    <t>Resultado de explotación (EBIT)</t>
  </si>
  <si>
    <t xml:space="preserve">Gastos financieros </t>
  </si>
  <si>
    <t>Resultado antes de impuestos  (EBT)</t>
  </si>
  <si>
    <t xml:space="preserve">Tipo de gravamen a aplicar (Por anticipado IRPF autonomos y C.B) </t>
  </si>
  <si>
    <t>*</t>
  </si>
  <si>
    <t>Impuesto a pagar:</t>
  </si>
  <si>
    <t xml:space="preserve"> Resultado NETO</t>
  </si>
  <si>
    <t>Indicar el manualmente el tipode gravamen</t>
  </si>
  <si>
    <t>Tipo de gravamen según la forma jurídica de la empresa</t>
  </si>
  <si>
    <r>
      <rPr>
        <sz val="11"/>
        <color rgb="FF000000"/>
        <rFont val="Arial"/>
        <family val="2"/>
        <charset val="1"/>
      </rPr>
      <t xml:space="preserve">Tipo impuesto de sociedades: </t>
    </r>
    <r>
      <rPr>
        <b/>
        <sz val="9"/>
        <color rgb="FF000000"/>
        <rFont val="Arial"/>
        <family val="2"/>
        <charset val="1"/>
      </rPr>
      <t>GENERAL</t>
    </r>
  </si>
  <si>
    <r>
      <rPr>
        <sz val="11"/>
        <color rgb="FF000000"/>
        <rFont val="Arial"/>
        <family val="2"/>
        <charset val="1"/>
      </rPr>
      <t xml:space="preserve">Tipo impuesto de sociedades: </t>
    </r>
    <r>
      <rPr>
        <b/>
        <sz val="9"/>
        <color rgb="FF000000"/>
        <rFont val="Arial"/>
        <family val="2"/>
        <charset val="1"/>
      </rPr>
      <t>MICROEMPRESAS</t>
    </r>
  </si>
  <si>
    <r>
      <rPr>
        <sz val="11"/>
        <color rgb="FF000000"/>
        <rFont val="Arial"/>
        <family val="2"/>
        <charset val="1"/>
      </rPr>
      <t xml:space="preserve">Tipo impuesto de sociedades: </t>
    </r>
    <r>
      <rPr>
        <b/>
        <sz val="9"/>
        <color rgb="FF000000"/>
        <rFont val="Arial"/>
        <family val="2"/>
        <charset val="1"/>
      </rPr>
      <t>ENTIDAD NUEVA CREACIÓN</t>
    </r>
  </si>
  <si>
    <r>
      <rPr>
        <sz val="11"/>
        <color rgb="FF000000"/>
        <rFont val="Arial"/>
        <family val="2"/>
        <charset val="1"/>
      </rPr>
      <t xml:space="preserve">Tipo impuesto de sociedades: </t>
    </r>
    <r>
      <rPr>
        <b/>
        <sz val="8"/>
        <color rgb="FF000000"/>
        <rFont val="Arial"/>
        <family val="2"/>
        <charset val="1"/>
      </rPr>
      <t>COOPERATIVAS FISCALMENTE PROTEGIDAS</t>
    </r>
  </si>
  <si>
    <r>
      <rPr>
        <sz val="11"/>
        <color rgb="FF000000"/>
        <rFont val="Arial"/>
        <family val="2"/>
        <charset val="1"/>
      </rPr>
      <t xml:space="preserve">Pago por anticipado del IRPF: </t>
    </r>
    <r>
      <rPr>
        <b/>
        <sz val="9"/>
        <rFont val="Arial"/>
        <family val="2"/>
        <charset val="1"/>
      </rPr>
      <t>AUTÓNOMOS y C.B.</t>
    </r>
  </si>
  <si>
    <t>7. RESUMEN DEL PROYECTO</t>
  </si>
  <si>
    <t>Principales datos económicos</t>
  </si>
  <si>
    <t>Inversión</t>
  </si>
  <si>
    <t>Resultados de pérdidas y ganancias</t>
  </si>
  <si>
    <t>Inversión en activo no corriente</t>
  </si>
  <si>
    <t>Ingresos  previstos primer año</t>
  </si>
  <si>
    <t>Inversión en activo corriente</t>
  </si>
  <si>
    <t>Costes previstos primer año</t>
  </si>
  <si>
    <t>IVA inversión</t>
  </si>
  <si>
    <t>BDIT (Beneficio después impuestos)</t>
  </si>
  <si>
    <t xml:space="preserve">INVERSIÓN  TOTAL </t>
  </si>
  <si>
    <t>Ingresos  previstos segundo año</t>
  </si>
  <si>
    <t>Costes previstos segundo año</t>
  </si>
  <si>
    <t>Financiación</t>
  </si>
  <si>
    <t>FONDOS PROPIOS PAGO INVERSION</t>
  </si>
  <si>
    <t>FONDOS PROPIOS PAGO IVA INVERSION</t>
  </si>
  <si>
    <t>Ingresos  previstos tercer año</t>
  </si>
  <si>
    <t xml:space="preserve">FONDOS AJENOS: </t>
  </si>
  <si>
    <t>Costes previstos tercer año</t>
  </si>
  <si>
    <t xml:space="preserve">Préstamo del activo no corriente </t>
  </si>
  <si>
    <t xml:space="preserve">Préstamo del activo  corriente </t>
  </si>
  <si>
    <t>Otra financiación</t>
  </si>
  <si>
    <t>FINANCIACIÓN TOTAL</t>
  </si>
  <si>
    <t>Préstamos de activo corriente</t>
  </si>
  <si>
    <t>Suma de las cuotas</t>
  </si>
  <si>
    <t>Suma de los intereses</t>
  </si>
  <si>
    <t>Tipo interés anual fondos ajenos</t>
  </si>
  <si>
    <t>Número de pagos</t>
  </si>
  <si>
    <t>INVERSION INICIAL (ACTIVO)</t>
  </si>
  <si>
    <t>FINANCIACIÓN (PASIVO)</t>
  </si>
  <si>
    <t>Activo no corriente</t>
  </si>
  <si>
    <t>Comprende los activos destinados a servir de forma duradera en las actividades de la empresa. Constituyen una inversión a largo plazo y representan una parte fundamental dentro de la inversión global de la empresa (local para el establecimiento de la empresa, maquinaria, sistemas informáticos, etc.)</t>
  </si>
  <si>
    <t>Patrimonio neto</t>
  </si>
  <si>
    <t>Se refiere a aquello que comúnmente se denomina como 'Fondos Propios', y que hace referencia a la parte del pasivo que no proviene de terceros. Es decir, se  incluye el capital aportado, los beneficios obtenidos, las reservas de la empresa, etc.</t>
  </si>
  <si>
    <t>Inmovilizado Intangible</t>
  </si>
  <si>
    <t>Fondos propios</t>
  </si>
  <si>
    <t>Está formado por todos aquellos elementos no tangibles que aportan beneficio a la empresa y que permanecen en el balance por un periodo superior a un ejercicio. Por ejemplo, un derecho de aguas, o derecho de disfrute de un terreno, etc. Es imprescindible que puedan ser valorados económicamente, y se consideran limpios de amortización.</t>
  </si>
  <si>
    <t>Se refiere, entre otros, al capital desembolsado por los socios más la autofinanciación generada por los beneficios obtenidos por la empresa durante los pasados ejercicios y que se refleja en las cuentas de reservas.</t>
  </si>
  <si>
    <r>
      <rPr>
        <b/>
        <sz val="10"/>
        <color rgb="FF000000"/>
        <rFont val="Calibri"/>
        <family val="2"/>
        <charset val="1"/>
      </rPr>
      <t>Gastos de constitución</t>
    </r>
    <r>
      <rPr>
        <sz val="10"/>
        <color rgb="FF000000"/>
        <rFont val="Calibri"/>
        <family val="2"/>
        <charset val="1"/>
      </rPr>
      <t>: tienen carácter obligatorio y son indispensables para la creación de la empresa o su ampliación de capital. Tienen naturaleza jurídica como escrituras notariales, registros mercantiles, impuestos, etc.</t>
    </r>
  </si>
  <si>
    <r>
      <rPr>
        <b/>
        <sz val="10"/>
        <color rgb="FF000000"/>
        <rFont val="Calibri"/>
        <family val="2"/>
        <charset val="1"/>
      </rPr>
      <t>Gastos  y desarrollo:</t>
    </r>
    <r>
      <rPr>
        <sz val="10"/>
        <color rgb="FF000000"/>
        <rFont val="Calibri"/>
        <family val="2"/>
        <charset val="1"/>
      </rPr>
      <t xml:space="preserve"> es la indagación original y planificada que persigue descubrir nuevos conocimientos y superior comprensión de los existentes en los terrenos científico o técnico. El desarrollo es la aplicación concreta de los logros obtenidos de la investigación o de cualquier otro tipo de conocimiento cientifíco, a un plan o diseño en particular para la produccion de materiales, productos, métodos, procesos o sistemas nuevos, o sustanciablemente mejorados, hasta que se inicia la producción comercial.</t>
    </r>
  </si>
  <si>
    <r>
      <rPr>
        <b/>
        <sz val="10"/>
        <rFont val="Calibri"/>
        <family val="2"/>
        <charset val="1"/>
      </rPr>
      <t xml:space="preserve">-Aportacion de los socios: </t>
    </r>
    <r>
      <rPr>
        <sz val="10"/>
        <rFont val="Calibri"/>
        <family val="2"/>
        <charset val="1"/>
      </rPr>
      <t xml:space="preserve">Refleja la inversión de los propietarios en la creación de la empresa. En el supuesto de que la aportación de los socios no haya sido monetaria, se incluirá como Capital Social según los precios de mercado de aquello que constituye la aportación a la sociedad. </t>
    </r>
  </si>
  <si>
    <r>
      <rPr>
        <b/>
        <sz val="10"/>
        <color rgb="FF000000"/>
        <rFont val="Calibri"/>
        <family val="2"/>
        <charset val="1"/>
      </rPr>
      <t>Concesiones administrativa</t>
    </r>
    <r>
      <rPr>
        <sz val="10"/>
        <color rgb="FF000000"/>
        <rFont val="Calibri"/>
        <family val="2"/>
        <charset val="1"/>
      </rPr>
      <t>s: gastos efectuados para la obtención de derechos de investigación o de explotación otorgados por el Estado u otras administraciones públicas.</t>
    </r>
  </si>
  <si>
    <r>
      <rPr>
        <sz val="10"/>
        <color rgb="FF000000"/>
        <rFont val="Calibri"/>
        <family val="2"/>
        <charset val="1"/>
      </rPr>
      <t xml:space="preserve">- </t>
    </r>
    <r>
      <rPr>
        <b/>
        <sz val="10"/>
        <color rgb="FF000000"/>
        <rFont val="Calibri"/>
        <family val="2"/>
        <charset val="1"/>
      </rPr>
      <t>Propiedad industrial y patentes</t>
    </r>
    <r>
      <rPr>
        <sz val="10"/>
        <color rgb="FF000000"/>
        <rFont val="Calibri"/>
        <family val="2"/>
        <charset val="1"/>
      </rPr>
      <t>: Referido a los costes derivados del derecho al uso de las diferentes manifestaciones de la propiedad industrial, así como los gastos realizados en investigación y desarrollo cuando los resultados de los respectivos proyectos emprendidos por la empresa fueran positivos y, cumpliendo los necesarios requisitos legales, se inscriban en el correspondiente Registro.</t>
    </r>
  </si>
  <si>
    <r>
      <rPr>
        <b/>
        <sz val="10"/>
        <color rgb="FF12AFC0"/>
        <rFont val="Calibri"/>
        <family val="2"/>
        <charset val="1"/>
      </rPr>
      <t xml:space="preserve">Subvenciones, donaciones y legados recibidos
</t>
    </r>
    <r>
      <rPr>
        <b/>
        <sz val="10"/>
        <color rgb="FF339966"/>
        <rFont val="Calibri"/>
        <family val="2"/>
        <charset val="1"/>
      </rPr>
      <t xml:space="preserve"> </t>
    </r>
    <r>
      <rPr>
        <sz val="10"/>
        <rFont val="Calibri"/>
        <family val="2"/>
        <charset val="1"/>
      </rPr>
      <t>Dentro de esta partida se incluirán las subvenciones concedidas por la Administración Pública y cualquier tipo de legado o donación concedido por empresas o particulares, entendiendo los legados y donaciones como la recepción gratuita de un cierto bien, sin contraprestación alguna.</t>
    </r>
  </si>
  <si>
    <r>
      <rPr>
        <b/>
        <sz val="10"/>
        <color rgb="FF000000"/>
        <rFont val="Calibri"/>
        <family val="2"/>
        <charset val="1"/>
      </rPr>
      <t>Derecho traspaso:</t>
    </r>
    <r>
      <rPr>
        <sz val="10"/>
        <color rgb="FF000000"/>
        <rFont val="Calibri"/>
        <family val="2"/>
        <charset val="1"/>
      </rPr>
      <t xml:space="preserve"> importe satisfecho por los derechos de arrendamiento de locales en los que el adquiriente y nuevo arrendatario se subroga en los derechos y obligaciones del transmisor y antiguo arrendatario derivados de un contrato anterior.</t>
    </r>
  </si>
  <si>
    <t>Pasivo no corriente</t>
  </si>
  <si>
    <t>Esta masa está constituida por todas las deudas contraídas por la empresa con vencimiento superior al año, con entidades financieras u otras. Son partidas de naturaleza netamente financiera, que tendrán que estar vinculadas con operaciones de inversión en elementos del inmovilizado. Estará integrada por préstamos, obligaciones, bonos, etc.</t>
  </si>
  <si>
    <t>Deudas a largo plazo</t>
  </si>
  <si>
    <r>
      <rPr>
        <b/>
        <sz val="10"/>
        <color rgb="FF12AFC0"/>
        <rFont val="Calibri"/>
        <family val="2"/>
        <charset val="1"/>
      </rPr>
      <t>Inmovilizado material:</t>
    </r>
    <r>
      <rPr>
        <sz val="10"/>
        <color rgb="FF12AFC0"/>
        <rFont val="Calibri"/>
        <family val="2"/>
        <charset val="1"/>
      </rPr>
      <t xml:space="preserve">  </t>
    </r>
    <r>
      <rPr>
        <sz val="10"/>
        <color rgb="FF339966"/>
        <rFont val="Calibri"/>
        <family val="2"/>
        <charset val="1"/>
      </rPr>
      <t xml:space="preserve">                                                                                                                                                                  </t>
    </r>
    <r>
      <rPr>
        <sz val="10"/>
        <color rgb="FF000000"/>
        <rFont val="Calibri"/>
        <family val="2"/>
        <charset val="1"/>
      </rPr>
      <t>El inmovilizado material está constituido por elementos patrimoniales tangibles, muebles o inmuebles. Se trata, por lo tanto, de bienes que se utilizan en la actividad productiva de la empresa, con una duración que supera un ejercicio económico, condicionada por el desgaste, la evolución tecnológica y que no están destinados a la venta.
Tendrán un periodo de duración superior a un año y su deterioro se materializará a través de las amortizaciones anuales (a excepción de los terrenos). El importe figurará limpio de amortizaciones.
Dentro de este capítulo estarían:</t>
    </r>
  </si>
  <si>
    <r>
      <rPr>
        <b/>
        <sz val="10"/>
        <rFont val="Calibri"/>
        <family val="2"/>
        <charset val="1"/>
      </rPr>
      <t>Deudas con entidades de crédito:</t>
    </r>
    <r>
      <rPr>
        <sz val="10"/>
        <rFont val="Calibri"/>
        <family val="2"/>
        <charset val="1"/>
      </rPr>
      <t xml:space="preserve"> importe de los préstamos a largo plazo constituyen la forma más común de financiación por parte de las empresas. Esta partida tiene que incluir la totalidad del préstamo, incluyendo los intereses a pagar.</t>
    </r>
  </si>
  <si>
    <r>
      <rPr>
        <b/>
        <sz val="10"/>
        <rFont val="Calibri"/>
        <family val="2"/>
        <charset val="1"/>
      </rPr>
      <t>Acreedores por arrendamiento financiero:</t>
    </r>
    <r>
      <rPr>
        <sz val="10"/>
        <rFont val="Calibri"/>
        <family val="2"/>
        <charset val="1"/>
      </rPr>
      <t xml:space="preserve"> importe de las deudas con vencimiento superior al año, con entidades de leasing o similares.</t>
    </r>
  </si>
  <si>
    <r>
      <rPr>
        <b/>
        <sz val="10"/>
        <color rgb="FF000000"/>
        <rFont val="Calibri"/>
        <family val="2"/>
        <charset val="1"/>
      </rPr>
      <t>Terrenos y construcciones</t>
    </r>
    <r>
      <rPr>
        <sz val="10"/>
        <color rgb="FF000000"/>
        <rFont val="Calibri"/>
        <family val="2"/>
        <charset val="1"/>
      </rPr>
      <t xml:space="preserve">:
 Incluye el valor de los terrenos y las edificaciones:
 </t>
    </r>
  </si>
  <si>
    <t>Pasivo corriente</t>
  </si>
  <si>
    <t>Esta masa patrimonial está integrada por todas aquellas deudas contraídas por la empresa con vencimiento a corto plazo (inferior al año). Las partidas que aquí figuran pueden tener su origen en la actividad principal de la empresa (proveedores, efectos comerciales a pagar) o pueden tener un origen diferente, como sería el caso de los acreedores, o deudas netamente financieras como los préstamos solicitados a entidades financieras u otras, siempre que su vencimiento fuera a corto plazo.</t>
  </si>
  <si>
    <r>
      <rPr>
        <b/>
        <sz val="10"/>
        <color rgb="FF000000"/>
        <rFont val="Calibri"/>
        <family val="2"/>
        <charset val="1"/>
      </rPr>
      <t xml:space="preserve"> Terrenos</t>
    </r>
    <r>
      <rPr>
        <sz val="10"/>
        <color rgb="FF000000"/>
        <rFont val="Calibri"/>
        <family val="2"/>
        <charset val="1"/>
      </rPr>
      <t xml:space="preserve"> recogerá el valor del total de terrenos adquiridos, inscribiéndolos por su precio de mercado. El valor de los terrenos se corregirá en el supuesto de que se produzca una variación de precio muy significativa. Por ejemplo, si se recualificase un terreno rural el precio se multiplicaría, en este caso aumentaría el valor del terreno y de los recursos de la empresa.</t>
    </r>
  </si>
  <si>
    <t xml:space="preserve">Deudas a corto plazo                                                                                                                                                                                                                                                                                              </t>
  </si>
  <si>
    <r>
      <rPr>
        <b/>
        <sz val="10"/>
        <rFont val="Calibri"/>
        <family val="2"/>
        <charset val="1"/>
      </rPr>
      <t>Las</t>
    </r>
    <r>
      <rPr>
        <sz val="10"/>
        <rFont val="Calibri"/>
        <family val="2"/>
        <charset val="1"/>
      </rPr>
      <t xml:space="preserve"> </t>
    </r>
    <r>
      <rPr>
        <b/>
        <sz val="10"/>
        <rFont val="Calibri"/>
        <family val="2"/>
        <charset val="1"/>
      </rPr>
      <t>Construcciones</t>
    </r>
    <r>
      <rPr>
        <sz val="10"/>
        <rFont val="Calibri"/>
        <family val="2"/>
        <charset val="1"/>
      </rPr>
      <t xml:space="preserve"> recogerán el gasto que haya incurrido la empresa cualquiera que sea su destino dentro de la actividad productiva ( tanto si han sido compradas cómo si han sido construidas o reformadas)</t>
    </r>
  </si>
  <si>
    <r>
      <rPr>
        <b/>
        <sz val="10"/>
        <rFont val="Calibri"/>
        <family val="2"/>
        <charset val="1"/>
      </rPr>
      <t xml:space="preserve">Deudas con entidades de crédito: </t>
    </r>
    <r>
      <rPr>
        <sz val="10"/>
        <rFont val="Calibri"/>
        <family val="2"/>
        <charset val="1"/>
      </rPr>
      <t>se recogen aquí los préstamos y deudas análogas con entidades de crédito (bancos, cajas de ahorro, etc.). Lo son por duración inferior al año.</t>
    </r>
  </si>
  <si>
    <r>
      <rPr>
        <b/>
        <sz val="10"/>
        <color rgb="FF000000"/>
        <rFont val="Calibri"/>
        <family val="2"/>
        <charset val="1"/>
      </rPr>
      <t>Fianzas y depósitos a largo plazo</t>
    </r>
    <r>
      <rPr>
        <sz val="10"/>
        <color rgb="FF000000"/>
        <rFont val="Calibri"/>
        <family val="2"/>
        <charset val="1"/>
      </rPr>
      <t>: efectivo entregado como garantía del cumplimiento de una obligación, a plazo superior a un año, ejemplo: alquileres.</t>
    </r>
  </si>
  <si>
    <r>
      <rPr>
        <b/>
        <sz val="10"/>
        <rFont val="Calibri"/>
        <family val="2"/>
        <charset val="1"/>
      </rPr>
      <t>Créditos por arrendamiento financiero: d</t>
    </r>
    <r>
      <rPr>
        <sz val="10"/>
        <rFont val="Calibri"/>
        <family val="2"/>
        <charset val="1"/>
      </rPr>
      <t>eudas con vencimiento no superior a un año, con entidades de leasing o similares.</t>
    </r>
  </si>
  <si>
    <t>Activo corriente</t>
  </si>
  <si>
    <r>
      <rPr>
        <sz val="10"/>
        <color rgb="FF000000"/>
        <rFont val="Calibri"/>
        <family val="2"/>
        <charset val="1"/>
      </rPr>
      <t xml:space="preserve">El activo corriente, también llamado activo circulante o líquido, es el activo de una empresa que puede hacerse líquido (convertirse en dinero) en menos de doce meses. Por ejemplo, el dinero del banco, las existencias, y las inversiones financieras.    
</t>
    </r>
    <r>
      <rPr>
        <b/>
        <sz val="10"/>
        <color rgb="FF000000"/>
        <rFont val="Calibri"/>
        <family val="2"/>
        <charset val="1"/>
      </rPr>
      <t xml:space="preserve"> Existencias</t>
    </r>
    <r>
      <rPr>
        <sz val="10"/>
        <color rgb="FF000000"/>
        <rFont val="Calibri"/>
        <family val="2"/>
        <charset val="1"/>
      </rPr>
      <t xml:space="preserve">: Son activos poseídos para ser vendidos en el curso normal de la explotación, en proceso de producción o en forma de materiales o suministros para ser consumidos en el proceso de producción o en la prestación de servicios. 
 </t>
    </r>
    <r>
      <rPr>
        <b/>
        <sz val="10"/>
        <color rgb="FF000000"/>
        <rFont val="Calibri"/>
        <family val="2"/>
        <charset val="1"/>
      </rPr>
      <t>Otros (aprovisionamiento de caja)</t>
    </r>
    <r>
      <rPr>
        <sz val="10"/>
        <color rgb="FF000000"/>
        <rFont val="Calibri"/>
        <family val="2"/>
        <charset val="1"/>
      </rPr>
      <t xml:space="preserve">: Se trata de determinar el dinero que se tiene que tener en efectivo para hacer frente a los primeros pagos de las compras que inicialmente son necesarias para la puesta en marcha de nuestra empresa.
 </t>
    </r>
  </si>
  <si>
    <t>Costes fijos VS          costes variables</t>
  </si>
  <si>
    <r>
      <rPr>
        <sz val="10"/>
        <color rgb="FF000000"/>
        <rFont val="Calibri"/>
        <family val="2"/>
        <charset val="1"/>
      </rPr>
      <t xml:space="preserve">* Es importante para la elaboración de este paso que se segmenten las diferentes tipologías de costes a los cuales tenemos que hacer frente.
Aparte de conocer la naturaleza del gasto es importante que se entienda también el concepto fijo o variable.
COSTES FIJOS.....Son aquellos que tenemos que pagar, independientemente del nivel de producción. 
COSTES VARIABLES......Son aquellos que tenemos que pagar para producir nuestros productos o prestar nuestros servicios. 
A más producción, más coste variable. 
*El coste del personal(RRHH) a pesar de ser un coste variable se trata de forma independiente debido a su importancia. 
</t>
    </r>
    <r>
      <rPr>
        <b/>
        <sz val="10"/>
        <color rgb="FF000000"/>
        <rFont val="Calibri"/>
        <family val="2"/>
        <charset val="1"/>
      </rPr>
      <t>COSTES FIJOS</t>
    </r>
    <r>
      <rPr>
        <sz val="10"/>
        <color rgb="FF000000"/>
        <rFont val="Calibri"/>
        <family val="2"/>
        <charset val="1"/>
      </rPr>
      <t xml:space="preserve">                                                        </t>
    </r>
    <r>
      <rPr>
        <b/>
        <sz val="10"/>
        <color rgb="FF000000"/>
        <rFont val="Calibri"/>
        <family val="2"/>
        <charset val="1"/>
      </rPr>
      <t xml:space="preserve">COSTES VARIABLES
</t>
    </r>
    <r>
      <rPr>
        <sz val="10"/>
        <color rgb="FF000000"/>
        <rFont val="Calibri"/>
        <family val="2"/>
        <charset val="1"/>
      </rPr>
      <t xml:space="preserve">Alquiler locales                                                   Materias primas
Sueldos y salarios                                               Entradas
Cuentas básicas                                                   Mano de obra
Telefonía/Internet                                                Costes distribución
Gastos oficina                                                      Comisiones por venta
Gastos financieros                                              Proveedores Ext. por producción
Seguros                                                                   Existencias
Impuestos                                                              Recargo equivalencia
Publicidad y relaciones públicas                     Otras 
*Consideramos las amortizaciones un COSTE FIJO y, además, lo tenemos que tener muy en cuenta para la elaboración del 
nuestro cuente de resultados.
</t>
    </r>
  </si>
  <si>
    <t>Tabla IVA</t>
  </si>
  <si>
    <t>Meses</t>
  </si>
  <si>
    <t>Empresario Individual</t>
  </si>
  <si>
    <t>Enero</t>
  </si>
  <si>
    <t>Comunidad de Bienes</t>
  </si>
  <si>
    <t>Febrero</t>
  </si>
  <si>
    <t>Sociedad Civil</t>
  </si>
  <si>
    <t>Marzo</t>
  </si>
  <si>
    <t>Sociedad de Responsabilidad Limitada</t>
  </si>
  <si>
    <t>Abril</t>
  </si>
  <si>
    <t>Sociedad Anónima</t>
  </si>
  <si>
    <t>Mayo</t>
  </si>
  <si>
    <t>Sociedad Laboral</t>
  </si>
  <si>
    <t>Junio</t>
  </si>
  <si>
    <t>Octubre</t>
  </si>
  <si>
    <t>Noviembre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</si>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</sst>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 %"/>
    <numFmt numFmtId="165" formatCode="0\ ;\-0\ "/>
    <numFmt numFmtId="166" formatCode="#,##0\ ;\-#,##0\ "/>
    <numFmt numFmtId="167" formatCode="#,##0.00\ [$€-C0A];[Red]\-#,##0.00\ [$€-C0A]"/>
    <numFmt numFmtId="168" formatCode="0.00\ %"/>
    <numFmt numFmtId="169" formatCode="#,##0.00&quot; € &quot;;\-#,##0.00&quot; € &quot;;&quot; -&quot;#&quot; € &quot;;@"/>
    <numFmt numFmtId="170" formatCode="#,##0.0"/>
    <numFmt numFmtId="171" formatCode="#,##0.00&quot; €&quot;"/>
    <numFmt numFmtId="172" formatCode="#,##0.00&quot; € &quot;;\-#,##0.00&quot; € &quot;;&quot; -&quot;#&quot; € &quot;;@\ "/>
    <numFmt numFmtId="173" formatCode="#,##0_ ;\-#,##0\ "/>
    <numFmt numFmtId="174" formatCode="#,##0.00\ [$€-C0A]\ ;\-#,##0.00\ [$€-C0A]\ ;&quot; -&quot;#\ [$€-C0A]\ ;@"/>
    <numFmt numFmtId="175" formatCode="0.0%"/>
  </numFmts>
  <fonts count="53" x14ac:knownFonts="1">
    <font>
      <sz val="11"/>
      <color rgb="FF000000"/>
      <name val="Calibri"/>
      <family val="2"/>
      <charset val="1"/>
    </font>
    <font>
      <sz val="10"/>
      <name val="Times New Roman"/>
      <family val="1"/>
      <charset val="1"/>
    </font>
    <font>
      <b/>
      <u/>
      <sz val="10"/>
      <color rgb="FFFFFFFF"/>
      <name val="Arial"/>
      <family val="2"/>
      <charset val="1"/>
    </font>
    <font>
      <sz val="11"/>
      <color rgb="FF0A636C"/>
      <name val="Arial"/>
      <family val="2"/>
      <charset val="1"/>
    </font>
    <font>
      <b/>
      <sz val="10"/>
      <color rgb="FF0066CC"/>
      <name val="Arial"/>
      <family val="2"/>
      <charset val="1"/>
    </font>
    <font>
      <sz val="11"/>
      <name val="Calibri"/>
      <family val="2"/>
      <charset val="1"/>
    </font>
    <font>
      <sz val="10"/>
      <color rgb="FF0066CC"/>
      <name val="Arial"/>
      <family val="2"/>
      <charset val="1"/>
    </font>
    <font>
      <b/>
      <sz val="11"/>
      <color rgb="FFFFFFFF"/>
      <name val="Arial"/>
      <family val="2"/>
      <charset val="1"/>
    </font>
    <font>
      <b/>
      <sz val="8"/>
      <color rgb="FF0A636C"/>
      <name val="Arial"/>
      <family val="2"/>
      <charset val="1"/>
    </font>
    <font>
      <b/>
      <sz val="8"/>
      <color rgb="FF404040"/>
      <name val="Arial"/>
      <family val="2"/>
      <charset val="1"/>
    </font>
    <font>
      <b/>
      <sz val="10"/>
      <color rgb="FFFFFFFF"/>
      <name val="Arial"/>
      <family val="2"/>
      <charset val="1"/>
    </font>
    <font>
      <sz val="8"/>
      <name val="Arial"/>
      <family val="2"/>
      <charset val="1"/>
    </font>
    <font>
      <sz val="11"/>
      <name val="Arial"/>
      <family val="2"/>
      <charset val="1"/>
    </font>
    <font>
      <b/>
      <sz val="14"/>
      <color rgb="FF0A636C"/>
      <name val="Arial"/>
      <family val="2"/>
      <charset val="1"/>
    </font>
    <font>
      <b/>
      <sz val="14"/>
      <color rgb="FFFFFFFF"/>
      <name val="Arial"/>
      <family val="2"/>
      <charset val="1"/>
    </font>
    <font>
      <b/>
      <sz val="11"/>
      <color rgb="FF12AFC0"/>
      <name val="Arial"/>
      <family val="2"/>
      <charset val="1"/>
    </font>
    <font>
      <b/>
      <sz val="11"/>
      <color rgb="FF404040"/>
      <name val="Arial"/>
      <family val="2"/>
      <charset val="1"/>
    </font>
    <font>
      <sz val="11"/>
      <color rgb="FF000000"/>
      <name val="Arial"/>
      <family val="2"/>
      <charset val="1"/>
    </font>
    <font>
      <b/>
      <sz val="11"/>
      <color rgb="FF0A616A"/>
      <name val="Arial"/>
      <family val="2"/>
      <charset val="1"/>
    </font>
    <font>
      <b/>
      <sz val="11"/>
      <name val="Arial"/>
      <family val="2"/>
      <charset val="1"/>
    </font>
    <font>
      <u/>
      <sz val="11"/>
      <color rgb="FF000000"/>
      <name val="Calibri"/>
      <family val="2"/>
      <charset val="1"/>
    </font>
    <font>
      <b/>
      <sz val="14"/>
      <color rgb="FF0A616A"/>
      <name val="Arial"/>
      <family val="2"/>
      <charset val="1"/>
    </font>
    <font>
      <b/>
      <sz val="11"/>
      <color rgb="FF595959"/>
      <name val="Arial"/>
      <family val="2"/>
      <charset val="1"/>
    </font>
    <font>
      <sz val="10"/>
      <color rgb="FF000000"/>
      <name val="Arial"/>
      <family val="2"/>
      <charset val="1"/>
    </font>
    <font>
      <sz val="10"/>
      <name val="Arial"/>
      <family val="2"/>
      <charset val="1"/>
    </font>
    <font>
      <b/>
      <sz val="11"/>
      <color rgb="FF000000"/>
      <name val="Arial"/>
      <family val="2"/>
      <charset val="1"/>
    </font>
    <font>
      <b/>
      <sz val="13"/>
      <color rgb="FF44546A"/>
      <name val="Calibri"/>
      <family val="2"/>
      <charset val="1"/>
    </font>
    <font>
      <b/>
      <sz val="11"/>
      <color rgb="FFFFFFCC"/>
      <name val="Arial"/>
      <family val="2"/>
      <charset val="1"/>
    </font>
    <font>
      <b/>
      <sz val="12"/>
      <name val="Arial"/>
      <family val="2"/>
      <charset val="1"/>
    </font>
    <font>
      <sz val="11"/>
      <color rgb="FF0A636C"/>
      <name val="Calibri"/>
      <family val="2"/>
      <charset val="1"/>
    </font>
    <font>
      <b/>
      <sz val="11"/>
      <color rgb="FF008080"/>
      <name val="Arial"/>
      <family val="2"/>
      <charset val="1"/>
    </font>
    <font>
      <sz val="11"/>
      <color rgb="FF000080"/>
      <name val="Arial"/>
      <family val="2"/>
      <charset val="1"/>
    </font>
    <font>
      <b/>
      <u/>
      <sz val="11"/>
      <color rgb="FF000000"/>
      <name val="Arial"/>
      <family val="2"/>
      <charset val="1"/>
    </font>
    <font>
      <b/>
      <sz val="9"/>
      <color rgb="FF000000"/>
      <name val="Arial"/>
      <family val="2"/>
      <charset val="1"/>
    </font>
    <font>
      <b/>
      <sz val="9"/>
      <color rgb="FF808080"/>
      <name val="Arial"/>
      <family val="2"/>
      <charset val="1"/>
    </font>
    <font>
      <b/>
      <sz val="8"/>
      <color rgb="FF000000"/>
      <name val="Arial"/>
      <family val="2"/>
      <charset val="1"/>
    </font>
    <font>
      <b/>
      <sz val="9"/>
      <name val="Arial"/>
      <family val="2"/>
      <charset val="1"/>
    </font>
    <font>
      <b/>
      <sz val="18"/>
      <color rgb="FFFFFFFF"/>
      <name val="Arial"/>
      <family val="2"/>
      <charset val="1"/>
    </font>
    <font>
      <b/>
      <sz val="12"/>
      <color rgb="FFFFFFFF"/>
      <name val="Arial"/>
      <family val="2"/>
      <charset val="1"/>
    </font>
    <font>
      <sz val="11"/>
      <color rgb="FFFFFFFF"/>
      <name val="Arial"/>
      <family val="2"/>
      <charset val="1"/>
    </font>
    <font>
      <sz val="11"/>
      <color rgb="FF800080"/>
      <name val="Arial"/>
      <family val="2"/>
      <charset val="1"/>
    </font>
    <font>
      <b/>
      <sz val="10"/>
      <name val="Arial"/>
      <family val="2"/>
      <charset val="1"/>
    </font>
    <font>
      <b/>
      <sz val="11"/>
      <color rgb="FFFF6600"/>
      <name val="Arial"/>
      <family val="2"/>
      <charset val="1"/>
    </font>
    <font>
      <b/>
      <sz val="10"/>
      <color rgb="FFFFFFFF"/>
      <name val="Calibri"/>
      <family val="2"/>
      <charset val="1"/>
    </font>
    <font>
      <sz val="10"/>
      <color rgb="FF000000"/>
      <name val="Calibri"/>
      <family val="2"/>
      <charset val="1"/>
    </font>
    <font>
      <b/>
      <sz val="10"/>
      <name val="Calibri"/>
      <family val="2"/>
      <charset val="1"/>
    </font>
    <font>
      <b/>
      <sz val="10"/>
      <color rgb="FF12AFC0"/>
      <name val="Calibri"/>
      <family val="2"/>
      <charset val="1"/>
    </font>
    <font>
      <b/>
      <sz val="10"/>
      <color rgb="FF000000"/>
      <name val="Calibri"/>
      <family val="2"/>
      <charset val="1"/>
    </font>
    <font>
      <sz val="10"/>
      <name val="Calibri"/>
      <family val="2"/>
      <charset val="1"/>
    </font>
    <font>
      <b/>
      <sz val="10"/>
      <color rgb="FF339966"/>
      <name val="Calibri"/>
      <family val="2"/>
      <charset val="1"/>
    </font>
    <font>
      <sz val="10"/>
      <color rgb="FF12AFC0"/>
      <name val="Calibri"/>
      <family val="2"/>
      <charset val="1"/>
    </font>
    <font>
      <sz val="10"/>
      <color rgb="FF339966"/>
      <name val="Calibri"/>
      <family val="2"/>
      <charset val="1"/>
    </font>
    <font>
      <sz val="11"/>
      <color rgb="FF000000"/>
      <name val="Calibri"/>
      <family val="2"/>
      <charset val="1"/>
    </font>
  </fonts>
  <fills count="14">
    <fill>
      <patternFill patternType="none"/>
    </fill>
    <fill>
      <patternFill patternType="gray125"/>
    </fill>
    <fill>
      <patternFill patternType="solid">
        <fgColor rgb="FFFFFFFF"/>
        <bgColor rgb="FFFFFFCC"/>
      </patternFill>
    </fill>
    <fill>
      <patternFill patternType="solid">
        <fgColor rgb="FF0A636C"/>
        <bgColor rgb="FF0A616A"/>
      </patternFill>
    </fill>
    <fill>
      <patternFill patternType="solid">
        <fgColor rgb="FF12AFC0"/>
        <bgColor rgb="FF00CCFF"/>
      </patternFill>
    </fill>
    <fill>
      <patternFill patternType="solid">
        <fgColor rgb="FFD2F6FA"/>
        <bgColor rgb="FFCCFFCC"/>
      </patternFill>
    </fill>
    <fill>
      <patternFill patternType="solid">
        <fgColor rgb="FF808080"/>
        <bgColor rgb="FF969696"/>
      </patternFill>
    </fill>
    <fill>
      <patternFill patternType="solid">
        <fgColor rgb="FFE7E6E6"/>
        <bgColor rgb="FFD9D9D9"/>
      </patternFill>
    </fill>
    <fill>
      <patternFill patternType="solid">
        <fgColor rgb="FF0A616A"/>
        <bgColor rgb="FF0A636C"/>
      </patternFill>
    </fill>
    <fill>
      <patternFill patternType="solid">
        <fgColor rgb="FFD9D9D9"/>
        <bgColor rgb="FFD0CECE"/>
      </patternFill>
    </fill>
    <fill>
      <patternFill patternType="solid">
        <fgColor rgb="FF008080"/>
        <bgColor rgb="FF0A636C"/>
      </patternFill>
    </fill>
    <fill>
      <patternFill patternType="solid">
        <fgColor rgb="FF00CCFF"/>
        <bgColor rgb="FF12AFC0"/>
      </patternFill>
    </fill>
    <fill>
      <patternFill patternType="solid">
        <fgColor rgb="FFD0CECE"/>
        <bgColor rgb="FFD9D9D9"/>
      </patternFill>
    </fill>
    <fill>
      <patternFill patternType="solid">
        <fgColor rgb="FF969696"/>
        <bgColor rgb="FF808080"/>
      </patternFill>
    </fill>
  </fills>
  <borders count="45">
    <border>
      <left/>
      <right/>
      <top/>
      <bottom/>
      <diagonal/>
    </border>
    <border>
      <left/>
      <right/>
      <top/>
      <bottom style="thick">
        <color rgb="FFA1B8E1"/>
      </bottom>
      <diagonal/>
    </border>
    <border>
      <left style="thin">
        <color rgb="FF12AFC0"/>
      </left>
      <right/>
      <top style="thin">
        <color rgb="FF12AFC0"/>
      </top>
      <bottom style="thin">
        <color rgb="FF12AFC0"/>
      </bottom>
      <diagonal/>
    </border>
    <border>
      <left/>
      <right style="thin">
        <color rgb="FF12AFC0"/>
      </right>
      <top style="thin">
        <color rgb="FF12AFC0"/>
      </top>
      <bottom style="thin">
        <color rgb="FF12AFC0"/>
      </bottom>
      <diagonal/>
    </border>
    <border>
      <left style="thin">
        <color rgb="FF12AFC0"/>
      </left>
      <right style="thin">
        <color rgb="FF12AFC0"/>
      </right>
      <top style="thin">
        <color rgb="FF12AFC0"/>
      </top>
      <bottom style="thin">
        <color rgb="FF12AFC0"/>
      </bottom>
      <diagonal/>
    </border>
    <border>
      <left style="thin">
        <color rgb="FF12AFC0"/>
      </left>
      <right/>
      <top style="thin">
        <color rgb="FF12AFC0"/>
      </top>
      <bottom/>
      <diagonal/>
    </border>
    <border>
      <left/>
      <right style="thin">
        <color rgb="FF12AFC0"/>
      </right>
      <top style="thin">
        <color rgb="FF12AFC0"/>
      </top>
      <bottom/>
      <diagonal/>
    </border>
    <border>
      <left style="thin">
        <color rgb="FFFFFFFF"/>
      </left>
      <right style="thin">
        <color rgb="FF12AFC0"/>
      </right>
      <top style="thin">
        <color rgb="FFFFFFFF"/>
      </top>
      <bottom style="thin">
        <color rgb="FFFFFFFF"/>
      </bottom>
      <diagonal/>
    </border>
    <border>
      <left/>
      <right style="thin">
        <color rgb="FF12AFC0"/>
      </right>
      <top/>
      <bottom/>
      <diagonal/>
    </border>
    <border>
      <left style="thin">
        <color rgb="FF12AFC0"/>
      </left>
      <right/>
      <top/>
      <bottom/>
      <diagonal/>
    </border>
    <border>
      <left style="thin">
        <color rgb="FF12AFC0"/>
      </left>
      <right/>
      <top/>
      <bottom style="thin">
        <color rgb="FF12AFC0"/>
      </bottom>
      <diagonal/>
    </border>
    <border>
      <left/>
      <right style="thin">
        <color rgb="FF12AFC0"/>
      </right>
      <top/>
      <bottom style="thin">
        <color rgb="FF12AFC0"/>
      </bottom>
      <diagonal/>
    </border>
    <border>
      <left style="thin">
        <color rgb="FF0A636C"/>
      </left>
      <right/>
      <top style="thin">
        <color rgb="FF0A636C"/>
      </top>
      <bottom style="thin">
        <color rgb="FF0A636C"/>
      </bottom>
      <diagonal/>
    </border>
    <border>
      <left/>
      <right/>
      <top style="thin">
        <color rgb="FF0A636C"/>
      </top>
      <bottom style="thin">
        <color rgb="FF0A636C"/>
      </bottom>
      <diagonal/>
    </border>
    <border>
      <left/>
      <right style="thin">
        <color rgb="FF0A636C"/>
      </right>
      <top style="thin">
        <color rgb="FF0A636C"/>
      </top>
      <bottom style="thin">
        <color rgb="FF0A636C"/>
      </bottom>
      <diagonal/>
    </border>
    <border>
      <left/>
      <right style="thin">
        <color rgb="FF00FF00"/>
      </right>
      <top style="thin">
        <color rgb="FF00FF00"/>
      </top>
      <bottom style="thin">
        <color rgb="FF00FF00"/>
      </bottom>
      <diagonal/>
    </border>
    <border>
      <left style="thin">
        <color rgb="FF12AFC0"/>
      </left>
      <right style="thin">
        <color rgb="FF12AFC0"/>
      </right>
      <top style="thin">
        <color rgb="FF12AFC0"/>
      </top>
      <bottom/>
      <diagonal/>
    </border>
    <border>
      <left style="thin">
        <color auto="1"/>
      </left>
      <right style="thin">
        <color auto="1"/>
      </right>
      <top style="thin">
        <color auto="1"/>
      </top>
      <bottom style="thin">
        <color auto="1"/>
      </bottom>
      <diagonal/>
    </border>
    <border>
      <left style="thin">
        <color rgb="FF12AFC0"/>
      </left>
      <right style="thin">
        <color rgb="FF12AFC0"/>
      </right>
      <top/>
      <bottom/>
      <diagonal/>
    </border>
    <border>
      <left/>
      <right/>
      <top/>
      <bottom style="thin">
        <color auto="1"/>
      </bottom>
      <diagonal/>
    </border>
    <border>
      <left/>
      <right style="thin">
        <color rgb="FFFFFFFF"/>
      </right>
      <top/>
      <bottom/>
      <diagonal/>
    </border>
    <border>
      <left style="medium">
        <color rgb="FF12AFC0"/>
      </left>
      <right style="medium">
        <color rgb="FF12AFC0"/>
      </right>
      <top style="medium">
        <color rgb="FF12AFC0"/>
      </top>
      <bottom style="thin">
        <color rgb="FF12AFC0"/>
      </bottom>
      <diagonal/>
    </border>
    <border>
      <left style="thin">
        <color rgb="FF12AFC0"/>
      </left>
      <right style="thick">
        <color rgb="FF12AFC0"/>
      </right>
      <top style="thin">
        <color rgb="FF12AFC0"/>
      </top>
      <bottom style="thin">
        <color rgb="FF12AFC0"/>
      </bottom>
      <diagonal/>
    </border>
    <border>
      <left style="thin">
        <color rgb="FF12AFC0"/>
      </left>
      <right style="thin">
        <color rgb="FF12AFC0"/>
      </right>
      <top/>
      <bottom style="thin">
        <color rgb="FF12AFC0"/>
      </bottom>
      <diagonal/>
    </border>
    <border>
      <left/>
      <right/>
      <top/>
      <bottom style="thin">
        <color rgb="FF00FF00"/>
      </bottom>
      <diagonal/>
    </border>
    <border>
      <left style="medium">
        <color rgb="FF0A616A"/>
      </left>
      <right/>
      <top style="medium">
        <color rgb="FF0A616A"/>
      </top>
      <bottom/>
      <diagonal/>
    </border>
    <border>
      <left/>
      <right style="medium">
        <color rgb="FF0A616A"/>
      </right>
      <top style="medium">
        <color rgb="FF0A616A"/>
      </top>
      <bottom/>
      <diagonal/>
    </border>
    <border>
      <left style="medium">
        <color rgb="FF0A616A"/>
      </left>
      <right/>
      <top/>
      <bottom/>
      <diagonal/>
    </border>
    <border>
      <left/>
      <right style="medium">
        <color rgb="FF0A616A"/>
      </right>
      <top style="medium">
        <color rgb="FFE7E6E6"/>
      </top>
      <bottom style="medium">
        <color rgb="FFE7E6E6"/>
      </bottom>
      <diagonal/>
    </border>
    <border>
      <left style="medium">
        <color rgb="FF0A616A"/>
      </left>
      <right/>
      <top/>
      <bottom style="medium">
        <color rgb="FF0A616A"/>
      </bottom>
      <diagonal/>
    </border>
    <border>
      <left/>
      <right style="medium">
        <color rgb="FF0A616A"/>
      </right>
      <top/>
      <bottom style="medium">
        <color rgb="FF0A616A"/>
      </bottom>
      <diagonal/>
    </border>
    <border>
      <left style="thin">
        <color rgb="FF333333"/>
      </left>
      <right/>
      <top style="thin">
        <color rgb="FF333333"/>
      </top>
      <bottom/>
      <diagonal/>
    </border>
    <border>
      <left/>
      <right/>
      <top style="thin">
        <color rgb="FF333333"/>
      </top>
      <bottom/>
      <diagonal/>
    </border>
    <border>
      <left style="thin">
        <color rgb="FF333333"/>
      </left>
      <right style="thin">
        <color rgb="FF333333"/>
      </right>
      <top style="thin">
        <color rgb="FF333333"/>
      </top>
      <bottom style="thin">
        <color rgb="FF333333"/>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rgb="FF333333"/>
      </bottom>
      <diagonal/>
    </border>
    <border>
      <left style="thin">
        <color rgb="FF333333"/>
      </left>
      <right/>
      <top/>
      <bottom/>
      <diagonal/>
    </border>
    <border>
      <left style="thin">
        <color auto="1"/>
      </left>
      <right/>
      <top/>
      <bottom/>
      <diagonal/>
    </border>
    <border>
      <left style="thin">
        <color auto="1"/>
      </left>
      <right style="thin">
        <color auto="1"/>
      </right>
      <top style="thin">
        <color rgb="FF333333"/>
      </top>
      <bottom style="thin">
        <color rgb="FF333333"/>
      </bottom>
      <diagonal/>
    </border>
    <border>
      <left style="thin">
        <color auto="1"/>
      </left>
      <right/>
      <top/>
      <bottom style="thin">
        <color auto="1"/>
      </bottom>
      <diagonal/>
    </border>
    <border>
      <left style="thin">
        <color auto="1"/>
      </left>
      <right style="thin">
        <color auto="1"/>
      </right>
      <top style="thin">
        <color rgb="FF333333"/>
      </top>
      <bottom style="thin">
        <color auto="1"/>
      </bottom>
      <diagonal/>
    </border>
    <border>
      <left style="thin">
        <color rgb="FF333333"/>
      </left>
      <right/>
      <top/>
      <bottom style="thin">
        <color rgb="FF333333"/>
      </bottom>
      <diagonal/>
    </border>
    <border>
      <left/>
      <right/>
      <top/>
      <bottom style="thin">
        <color rgb="FF333333"/>
      </bottom>
      <diagonal/>
    </border>
    <border>
      <left style="thin">
        <color auto="1"/>
      </left>
      <right style="thin">
        <color auto="1"/>
      </right>
      <top/>
      <bottom style="thin">
        <color auto="1"/>
      </bottom>
      <diagonal/>
    </border>
  </borders>
  <cellStyleXfs count="5">
    <xf numFmtId="0" fontId="0" fillId="0" borderId="0"/>
    <xf numFmtId="172" fontId="52" fillId="0" borderId="0" applyBorder="0" applyProtection="0"/>
    <xf numFmtId="164" fontId="52" fillId="0" borderId="0" applyBorder="0" applyProtection="0"/>
    <xf numFmtId="0" fontId="1" fillId="0" borderId="0" applyProtection="0"/>
    <xf numFmtId="0" fontId="26" fillId="0" borderId="1" applyProtection="0"/>
  </cellStyleXfs>
  <cellXfs count="260">
    <xf numFmtId="0" fontId="0" fillId="0" borderId="0" xfId="0"/>
    <xf numFmtId="166" fontId="7" fillId="4" borderId="4" xfId="0" applyNumberFormat="1" applyFont="1" applyFill="1" applyBorder="1" applyAlignment="1">
      <alignment horizontal="center" vertical="center"/>
    </xf>
    <xf numFmtId="0" fontId="7" fillId="4" borderId="4" xfId="0" applyFont="1" applyFill="1" applyBorder="1" applyAlignment="1">
      <alignment vertical="center"/>
    </xf>
    <xf numFmtId="166" fontId="7" fillId="4" borderId="17" xfId="0" applyNumberFormat="1" applyFont="1" applyFill="1" applyBorder="1" applyAlignment="1">
      <alignment horizontal="center" vertical="center"/>
    </xf>
    <xf numFmtId="165" fontId="7" fillId="4" borderId="10" xfId="0" applyNumberFormat="1" applyFont="1" applyFill="1" applyBorder="1" applyAlignment="1">
      <alignment horizontal="center" vertical="center" wrapText="1"/>
    </xf>
    <xf numFmtId="0" fontId="14" fillId="8" borderId="0" xfId="0" applyFont="1" applyFill="1" applyAlignment="1">
      <alignment horizontal="center" vertical="center" wrapText="1"/>
    </xf>
    <xf numFmtId="0" fontId="8" fillId="2" borderId="14" xfId="0" applyFont="1" applyFill="1" applyBorder="1" applyAlignment="1">
      <alignment horizontal="left" vertical="center" wrapText="1"/>
    </xf>
    <xf numFmtId="0" fontId="2" fillId="3" borderId="13" xfId="0" applyFont="1" applyFill="1" applyBorder="1" applyAlignment="1">
      <alignment horizontal="center" vertical="center"/>
    </xf>
    <xf numFmtId="0" fontId="10" fillId="3" borderId="12"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9" fillId="7" borderId="4" xfId="0" applyFont="1" applyFill="1" applyBorder="1" applyAlignment="1">
      <alignment horizontal="left" vertical="center" wrapText="1"/>
    </xf>
    <xf numFmtId="0" fontId="8" fillId="5" borderId="4" xfId="0" applyFont="1" applyFill="1" applyBorder="1" applyAlignment="1">
      <alignment horizontal="left" vertical="center" wrapText="1"/>
    </xf>
    <xf numFmtId="0" fontId="7" fillId="4" borderId="5"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wrapText="1"/>
    </xf>
    <xf numFmtId="0" fontId="0" fillId="2" borderId="0" xfId="0" applyFill="1" applyAlignment="1">
      <alignment vertical="center"/>
    </xf>
    <xf numFmtId="0" fontId="0" fillId="2" borderId="0" xfId="0" applyFill="1" applyAlignment="1">
      <alignment horizontal="center" vertical="center"/>
    </xf>
    <xf numFmtId="0" fontId="2" fillId="3" borderId="2" xfId="0" applyFont="1" applyFill="1" applyBorder="1" applyAlignment="1">
      <alignment vertical="center"/>
    </xf>
    <xf numFmtId="0" fontId="2" fillId="3" borderId="3" xfId="0" applyFont="1" applyFill="1" applyBorder="1" applyAlignment="1">
      <alignment vertical="center"/>
    </xf>
    <xf numFmtId="4" fontId="3" fillId="0" borderId="4" xfId="0" applyNumberFormat="1" applyFont="1" applyBorder="1" applyAlignment="1" applyProtection="1">
      <alignment horizontal="right" vertical="center"/>
      <protection locked="0"/>
    </xf>
    <xf numFmtId="0" fontId="0" fillId="4" borderId="0" xfId="0" applyFill="1"/>
    <xf numFmtId="0" fontId="4" fillId="2" borderId="0" xfId="0" applyFont="1" applyFill="1" applyAlignment="1">
      <alignment horizontal="right" vertical="center" wrapText="1"/>
    </xf>
    <xf numFmtId="0" fontId="4" fillId="2" borderId="0" xfId="0" applyFont="1" applyFill="1" applyAlignment="1">
      <alignment horizontal="right"/>
    </xf>
    <xf numFmtId="0" fontId="5" fillId="2" borderId="0" xfId="0" applyFont="1" applyFill="1"/>
    <xf numFmtId="0" fontId="6" fillId="4" borderId="0" xfId="0" applyFont="1" applyFill="1" applyAlignment="1">
      <alignment horizontal="center" vertical="center" wrapText="1"/>
    </xf>
    <xf numFmtId="0" fontId="4" fillId="4" borderId="0" xfId="0" applyFont="1" applyFill="1" applyAlignment="1">
      <alignment horizontal="right"/>
    </xf>
    <xf numFmtId="0" fontId="0" fillId="4" borderId="0" xfId="0" applyFill="1" applyAlignment="1">
      <alignment vertical="center"/>
    </xf>
    <xf numFmtId="0" fontId="0" fillId="4" borderId="6" xfId="0" applyFill="1" applyBorder="1" applyAlignment="1">
      <alignment horizontal="center"/>
    </xf>
    <xf numFmtId="0" fontId="2" fillId="4" borderId="7" xfId="0" applyFont="1" applyFill="1" applyBorder="1" applyAlignment="1">
      <alignment horizontal="center" vertical="center"/>
    </xf>
    <xf numFmtId="164" fontId="0" fillId="2" borderId="0" xfId="0" applyNumberFormat="1" applyFill="1" applyAlignment="1">
      <alignment vertical="center"/>
    </xf>
    <xf numFmtId="0" fontId="0" fillId="4" borderId="8" xfId="0" applyFill="1" applyBorder="1" applyAlignment="1">
      <alignment horizontal="center"/>
    </xf>
    <xf numFmtId="0" fontId="0" fillId="2" borderId="0" xfId="0" applyFill="1" applyAlignment="1">
      <alignment horizontal="left" vertical="center"/>
    </xf>
    <xf numFmtId="164" fontId="0" fillId="2" borderId="0" xfId="0" applyNumberFormat="1" applyFill="1" applyAlignment="1">
      <alignment horizontal="center" vertical="center"/>
    </xf>
    <xf numFmtId="49" fontId="0" fillId="2" borderId="0" xfId="0" applyNumberFormat="1" applyFill="1" applyAlignment="1">
      <alignment vertical="center"/>
    </xf>
    <xf numFmtId="0" fontId="0" fillId="6" borderId="9" xfId="0" applyFill="1" applyBorder="1"/>
    <xf numFmtId="0" fontId="0" fillId="6" borderId="8" xfId="0" applyFill="1" applyBorder="1"/>
    <xf numFmtId="0" fontId="2" fillId="6" borderId="7" xfId="0" applyFont="1" applyFill="1" applyBorder="1" applyAlignment="1">
      <alignment horizontal="center" vertical="center"/>
    </xf>
    <xf numFmtId="0" fontId="11" fillId="2" borderId="0" xfId="0" applyFont="1" applyFill="1" applyAlignment="1">
      <alignment vertical="center"/>
    </xf>
    <xf numFmtId="0" fontId="11" fillId="2" borderId="0" xfId="0" applyFont="1" applyFill="1"/>
    <xf numFmtId="0" fontId="0" fillId="6" borderId="11" xfId="0" applyFill="1" applyBorder="1"/>
    <xf numFmtId="0" fontId="12" fillId="2" borderId="0" xfId="0" applyFont="1" applyFill="1" applyAlignment="1">
      <alignment vertical="center"/>
    </xf>
    <xf numFmtId="0" fontId="13" fillId="2" borderId="0" xfId="0" applyFont="1" applyFill="1" applyAlignment="1">
      <alignment horizontal="left"/>
    </xf>
    <xf numFmtId="165" fontId="7" fillId="4" borderId="4" xfId="0" applyNumberFormat="1" applyFont="1" applyFill="1" applyBorder="1" applyAlignment="1">
      <alignment horizontal="center" vertical="center" wrapText="1"/>
    </xf>
    <xf numFmtId="0" fontId="15" fillId="2" borderId="0" xfId="0" applyFont="1" applyFill="1" applyAlignment="1">
      <alignment horizontal="left" vertical="center"/>
    </xf>
    <xf numFmtId="0" fontId="16" fillId="5" borderId="4" xfId="0" applyFont="1" applyFill="1" applyBorder="1" applyAlignment="1">
      <alignment horizontal="center" vertical="center"/>
    </xf>
    <xf numFmtId="0" fontId="17" fillId="5" borderId="4" xfId="0" applyFont="1" applyFill="1" applyBorder="1"/>
    <xf numFmtId="0" fontId="17" fillId="5" borderId="4" xfId="0" applyFont="1" applyFill="1" applyBorder="1" applyAlignment="1">
      <alignment horizontal="center"/>
    </xf>
    <xf numFmtId="166" fontId="7" fillId="4" borderId="4" xfId="0" applyNumberFormat="1" applyFont="1" applyFill="1" applyBorder="1" applyAlignment="1">
      <alignment horizontal="center" vertical="center"/>
    </xf>
    <xf numFmtId="167" fontId="18" fillId="7" borderId="15" xfId="0" applyNumberFormat="1" applyFont="1" applyFill="1" applyBorder="1" applyAlignment="1">
      <alignment vertical="center"/>
    </xf>
    <xf numFmtId="0" fontId="17" fillId="7" borderId="4" xfId="0" applyFont="1" applyFill="1" applyBorder="1"/>
    <xf numFmtId="0" fontId="12" fillId="7" borderId="2" xfId="0" applyFont="1" applyFill="1" applyBorder="1" applyAlignment="1">
      <alignment vertical="center"/>
    </xf>
    <xf numFmtId="167" fontId="12" fillId="0" borderId="16" xfId="0" applyNumberFormat="1" applyFont="1" applyBorder="1" applyAlignment="1" applyProtection="1">
      <alignment vertical="center"/>
      <protection locked="0"/>
    </xf>
    <xf numFmtId="168" fontId="17" fillId="7" borderId="4" xfId="0" applyNumberFormat="1" applyFont="1" applyFill="1" applyBorder="1" applyAlignment="1">
      <alignment horizontal="right"/>
    </xf>
    <xf numFmtId="0" fontId="17" fillId="7" borderId="4" xfId="0" applyFont="1" applyFill="1" applyBorder="1" applyAlignment="1">
      <alignment horizontal="right"/>
    </xf>
    <xf numFmtId="167" fontId="17" fillId="7" borderId="4" xfId="0" applyNumberFormat="1" applyFont="1" applyFill="1" applyBorder="1" applyAlignment="1">
      <alignment horizontal="right"/>
    </xf>
    <xf numFmtId="166" fontId="7" fillId="4" borderId="17" xfId="0" applyNumberFormat="1" applyFont="1" applyFill="1" applyBorder="1" applyAlignment="1">
      <alignment horizontal="center" vertical="center"/>
    </xf>
    <xf numFmtId="167" fontId="17" fillId="7" borderId="17" xfId="0" applyNumberFormat="1" applyFont="1" applyFill="1" applyBorder="1" applyAlignment="1">
      <alignment horizontal="right"/>
    </xf>
    <xf numFmtId="168" fontId="17" fillId="7" borderId="17" xfId="0" applyNumberFormat="1" applyFont="1" applyFill="1" applyBorder="1" applyAlignment="1">
      <alignment horizontal="right"/>
    </xf>
    <xf numFmtId="0" fontId="12" fillId="7" borderId="4" xfId="0" applyFont="1" applyFill="1" applyBorder="1"/>
    <xf numFmtId="167" fontId="12" fillId="7" borderId="4" xfId="0" applyNumberFormat="1" applyFont="1" applyFill="1" applyBorder="1" applyAlignment="1">
      <alignment vertical="center"/>
    </xf>
    <xf numFmtId="167" fontId="18" fillId="7" borderId="4" xfId="0" applyNumberFormat="1" applyFont="1" applyFill="1" applyBorder="1" applyAlignment="1">
      <alignment vertical="center"/>
    </xf>
    <xf numFmtId="0" fontId="12" fillId="7" borderId="0" xfId="0" applyFont="1" applyFill="1"/>
    <xf numFmtId="167" fontId="12" fillId="7" borderId="16" xfId="0" applyNumberFormat="1" applyFont="1" applyFill="1" applyBorder="1" applyAlignment="1">
      <alignment vertical="center"/>
    </xf>
    <xf numFmtId="167" fontId="12" fillId="7" borderId="8" xfId="0" applyNumberFormat="1" applyFont="1" applyFill="1" applyBorder="1" applyAlignment="1">
      <alignment vertical="center"/>
    </xf>
    <xf numFmtId="0" fontId="19" fillId="7" borderId="2" xfId="0" applyFont="1" applyFill="1" applyBorder="1" applyAlignment="1">
      <alignment vertical="center"/>
    </xf>
    <xf numFmtId="167" fontId="12" fillId="0" borderId="4" xfId="0" applyNumberFormat="1" applyFont="1" applyBorder="1" applyAlignment="1" applyProtection="1">
      <alignment vertical="center"/>
      <protection locked="0"/>
    </xf>
    <xf numFmtId="167" fontId="12" fillId="0" borderId="3" xfId="0" applyNumberFormat="1" applyFont="1" applyBorder="1" applyAlignment="1" applyProtection="1">
      <alignment vertical="center"/>
      <protection locked="0"/>
    </xf>
    <xf numFmtId="0" fontId="7" fillId="8" borderId="4" xfId="0" applyFont="1" applyFill="1" applyBorder="1" applyAlignment="1">
      <alignment horizontal="right" vertical="center"/>
    </xf>
    <xf numFmtId="167" fontId="7" fillId="8" borderId="10" xfId="0" applyNumberFormat="1" applyFont="1" applyFill="1" applyBorder="1" applyAlignment="1">
      <alignment horizontal="right" vertical="center"/>
    </xf>
    <xf numFmtId="0" fontId="12" fillId="7" borderId="0" xfId="0" applyFont="1" applyFill="1" applyAlignment="1">
      <alignment vertical="center"/>
    </xf>
    <xf numFmtId="0" fontId="20" fillId="2" borderId="0" xfId="0" applyFont="1" applyFill="1"/>
    <xf numFmtId="4" fontId="21" fillId="2" borderId="0" xfId="0" applyNumberFormat="1" applyFont="1" applyFill="1" applyAlignment="1">
      <alignment horizontal="left"/>
    </xf>
    <xf numFmtId="0" fontId="12" fillId="4" borderId="4" xfId="0" applyFont="1" applyFill="1" applyBorder="1" applyAlignment="1">
      <alignment vertical="center"/>
    </xf>
    <xf numFmtId="0" fontId="22" fillId="5" borderId="4" xfId="0" applyFont="1" applyFill="1" applyBorder="1" applyAlignment="1">
      <alignment horizontal="center" vertical="center"/>
    </xf>
    <xf numFmtId="167" fontId="7" fillId="8" borderId="4" xfId="0" applyNumberFormat="1" applyFont="1" applyFill="1" applyBorder="1" applyAlignment="1">
      <alignment horizontal="center" vertical="center"/>
    </xf>
    <xf numFmtId="167" fontId="12" fillId="0" borderId="16" xfId="0" applyNumberFormat="1" applyFont="1" applyBorder="1" applyProtection="1">
      <protection locked="0"/>
    </xf>
    <xf numFmtId="167" fontId="12" fillId="9" borderId="4" xfId="0" applyNumberFormat="1" applyFont="1" applyFill="1" applyBorder="1"/>
    <xf numFmtId="0" fontId="12" fillId="7" borderId="2" xfId="0" applyFont="1" applyFill="1" applyBorder="1" applyAlignment="1">
      <alignment horizontal="left" vertical="center"/>
    </xf>
    <xf numFmtId="0" fontId="12" fillId="7" borderId="3" xfId="0" applyFont="1" applyFill="1" applyBorder="1" applyAlignment="1">
      <alignment horizontal="left" vertical="center"/>
    </xf>
    <xf numFmtId="167" fontId="12" fillId="0" borderId="18" xfId="0" applyNumberFormat="1" applyFont="1" applyBorder="1" applyProtection="1">
      <protection locked="0"/>
    </xf>
    <xf numFmtId="0" fontId="12" fillId="7" borderId="4" xfId="0" applyFont="1" applyFill="1" applyBorder="1" applyAlignment="1">
      <alignment horizontal="left" vertical="top"/>
    </xf>
    <xf numFmtId="168" fontId="12" fillId="0" borderId="18" xfId="0" applyNumberFormat="1" applyFont="1" applyBorder="1" applyProtection="1">
      <protection locked="0"/>
    </xf>
    <xf numFmtId="167" fontId="19" fillId="9" borderId="4" xfId="0" applyNumberFormat="1" applyFont="1" applyFill="1" applyBorder="1" applyAlignment="1">
      <alignment horizontal="right" vertical="center"/>
    </xf>
    <xf numFmtId="0" fontId="7" fillId="8" borderId="4" xfId="0" applyFont="1" applyFill="1" applyBorder="1" applyAlignment="1">
      <alignment horizontal="center" vertical="center"/>
    </xf>
    <xf numFmtId="167" fontId="12" fillId="7" borderId="4" xfId="0" applyNumberFormat="1" applyFont="1" applyFill="1" applyBorder="1"/>
    <xf numFmtId="167" fontId="16" fillId="5" borderId="4" xfId="0" applyNumberFormat="1" applyFont="1" applyFill="1" applyBorder="1" applyAlignment="1">
      <alignment horizontal="right" vertical="center"/>
    </xf>
    <xf numFmtId="0" fontId="23" fillId="2" borderId="0" xfId="0" applyFont="1" applyFill="1"/>
    <xf numFmtId="0" fontId="11" fillId="7" borderId="17" xfId="0" applyFont="1" applyFill="1" applyBorder="1" applyAlignment="1">
      <alignment horizontal="left" vertical="top"/>
    </xf>
    <xf numFmtId="169" fontId="24" fillId="0" borderId="17" xfId="0" applyNumberFormat="1" applyFont="1" applyBorder="1" applyAlignment="1">
      <alignment horizontal="right"/>
    </xf>
    <xf numFmtId="170" fontId="24" fillId="0" borderId="17" xfId="0" applyNumberFormat="1" applyFont="1" applyBorder="1" applyAlignment="1">
      <alignment horizontal="right"/>
    </xf>
    <xf numFmtId="168" fontId="24" fillId="0" borderId="17" xfId="0" applyNumberFormat="1" applyFont="1" applyBorder="1" applyAlignment="1">
      <alignment horizontal="right"/>
    </xf>
    <xf numFmtId="4" fontId="24" fillId="2" borderId="0" xfId="0" applyNumberFormat="1" applyFont="1" applyFill="1"/>
    <xf numFmtId="4" fontId="24" fillId="2" borderId="0" xfId="0" applyNumberFormat="1" applyFont="1" applyFill="1" applyAlignment="1">
      <alignment horizontal="center"/>
    </xf>
    <xf numFmtId="0" fontId="11" fillId="7" borderId="20" xfId="0" applyFont="1" applyFill="1" applyBorder="1" applyAlignment="1">
      <alignment horizontal="left" vertical="top"/>
    </xf>
    <xf numFmtId="169" fontId="10" fillId="8" borderId="0" xfId="0" applyNumberFormat="1" applyFont="1" applyFill="1" applyAlignment="1">
      <alignment horizontal="center"/>
    </xf>
    <xf numFmtId="4" fontId="7" fillId="4" borderId="4" xfId="0" applyNumberFormat="1" applyFont="1" applyFill="1" applyBorder="1" applyAlignment="1">
      <alignment horizontal="right" vertical="center"/>
    </xf>
    <xf numFmtId="4" fontId="7" fillId="4" borderId="4" xfId="0" applyNumberFormat="1" applyFont="1" applyFill="1" applyBorder="1" applyAlignment="1">
      <alignment horizontal="center" vertical="center"/>
    </xf>
    <xf numFmtId="0" fontId="24" fillId="7" borderId="4" xfId="0" applyFont="1" applyFill="1" applyBorder="1" applyAlignment="1">
      <alignment horizontal="left" wrapText="1"/>
    </xf>
    <xf numFmtId="171" fontId="24" fillId="7" borderId="4" xfId="0" applyNumberFormat="1" applyFont="1" applyFill="1" applyBorder="1" applyAlignment="1">
      <alignment vertical="center"/>
    </xf>
    <xf numFmtId="4" fontId="7" fillId="8" borderId="4" xfId="0" applyNumberFormat="1" applyFont="1" applyFill="1" applyBorder="1" applyAlignment="1">
      <alignment horizontal="right" vertical="center"/>
    </xf>
    <xf numFmtId="171" fontId="7" fillId="8" borderId="4" xfId="0" applyNumberFormat="1" applyFont="1" applyFill="1" applyBorder="1" applyAlignment="1">
      <alignment horizontal="right" vertical="center"/>
    </xf>
    <xf numFmtId="0" fontId="17" fillId="0" borderId="0" xfId="0" applyFont="1"/>
    <xf numFmtId="172" fontId="17" fillId="0" borderId="0" xfId="1" applyFont="1" applyBorder="1" applyProtection="1"/>
    <xf numFmtId="166" fontId="7" fillId="4" borderId="4" xfId="0" applyNumberFormat="1" applyFont="1" applyFill="1" applyBorder="1" applyAlignment="1">
      <alignment horizontal="center" vertical="center" wrapText="1"/>
    </xf>
    <xf numFmtId="0" fontId="7" fillId="4" borderId="4" xfId="0" applyFont="1" applyFill="1" applyBorder="1" applyAlignment="1">
      <alignment horizontal="center" vertical="center" wrapText="1"/>
    </xf>
    <xf numFmtId="0" fontId="17" fillId="7" borderId="4" xfId="0" applyFont="1" applyFill="1" applyBorder="1" applyAlignment="1">
      <alignment horizontal="left" vertical="center" wrapText="1"/>
    </xf>
    <xf numFmtId="0" fontId="17" fillId="0" borderId="4" xfId="0" applyFont="1" applyBorder="1" applyAlignment="1" applyProtection="1">
      <alignment horizontal="center" vertical="center" wrapText="1"/>
      <protection locked="0"/>
    </xf>
    <xf numFmtId="4" fontId="12" fillId="0" borderId="4" xfId="0" applyNumberFormat="1" applyFont="1" applyBorder="1" applyAlignment="1" applyProtection="1">
      <alignment horizontal="right"/>
      <protection locked="0"/>
    </xf>
    <xf numFmtId="4" fontId="12" fillId="7" borderId="4" xfId="0" applyNumberFormat="1" applyFont="1" applyFill="1" applyBorder="1" applyAlignment="1">
      <alignment horizontal="right"/>
    </xf>
    <xf numFmtId="0" fontId="12" fillId="0" borderId="4" xfId="0" applyFont="1" applyBorder="1" applyAlignment="1" applyProtection="1">
      <alignment vertical="center"/>
      <protection locked="0"/>
    </xf>
    <xf numFmtId="2" fontId="12" fillId="9" borderId="4" xfId="0" applyNumberFormat="1" applyFont="1" applyFill="1" applyBorder="1"/>
    <xf numFmtId="168" fontId="12" fillId="7" borderId="4" xfId="0" applyNumberFormat="1" applyFont="1" applyFill="1" applyBorder="1" applyAlignment="1">
      <alignment vertical="center"/>
    </xf>
    <xf numFmtId="0" fontId="7" fillId="8" borderId="4" xfId="0" applyFont="1" applyFill="1" applyBorder="1" applyAlignment="1">
      <alignment vertical="center"/>
    </xf>
    <xf numFmtId="0" fontId="12" fillId="7" borderId="4" xfId="0" applyFont="1" applyFill="1" applyBorder="1" applyAlignment="1">
      <alignment vertical="center"/>
    </xf>
    <xf numFmtId="165" fontId="7" fillId="8" borderId="21"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xf>
    <xf numFmtId="172" fontId="7" fillId="4" borderId="4" xfId="1" applyFont="1" applyFill="1" applyBorder="1" applyAlignment="1" applyProtection="1">
      <alignment horizontal="center" vertical="center" wrapText="1"/>
    </xf>
    <xf numFmtId="0" fontId="17" fillId="7" borderId="4" xfId="0" applyFont="1" applyFill="1" applyBorder="1" applyAlignment="1">
      <alignment horizontal="left"/>
    </xf>
    <xf numFmtId="0" fontId="25" fillId="7" borderId="4" xfId="0" applyFont="1" applyFill="1" applyBorder="1" applyAlignment="1">
      <alignment horizontal="left"/>
    </xf>
    <xf numFmtId="166" fontId="7" fillId="10" borderId="4" xfId="0" applyNumberFormat="1" applyFont="1" applyFill="1" applyBorder="1" applyAlignment="1">
      <alignment horizontal="center" vertical="center"/>
    </xf>
    <xf numFmtId="166" fontId="7" fillId="10" borderId="4" xfId="0" applyNumberFormat="1" applyFont="1" applyFill="1" applyBorder="1" applyAlignment="1">
      <alignment horizontal="right" vertical="center"/>
    </xf>
    <xf numFmtId="168" fontId="17" fillId="0" borderId="4" xfId="0" applyNumberFormat="1" applyFont="1" applyBorder="1" applyAlignment="1">
      <alignment horizontal="left"/>
    </xf>
    <xf numFmtId="0" fontId="3" fillId="0" borderId="0" xfId="0" applyFont="1"/>
    <xf numFmtId="173" fontId="27" fillId="11" borderId="4" xfId="4" applyNumberFormat="1" applyFont="1" applyFill="1" applyBorder="1" applyAlignment="1" applyProtection="1">
      <alignment vertical="center"/>
    </xf>
    <xf numFmtId="0" fontId="12" fillId="9" borderId="4" xfId="0" applyFont="1" applyFill="1" applyBorder="1"/>
    <xf numFmtId="2" fontId="12" fillId="0" borderId="4" xfId="0" applyNumberFormat="1" applyFont="1" applyBorder="1" applyAlignment="1" applyProtection="1">
      <alignment horizontal="right"/>
      <protection locked="0"/>
    </xf>
    <xf numFmtId="2" fontId="12" fillId="9" borderId="4" xfId="0" applyNumberFormat="1" applyFont="1" applyFill="1" applyBorder="1" applyAlignment="1">
      <alignment horizontal="right"/>
    </xf>
    <xf numFmtId="2" fontId="12" fillId="0" borderId="4" xfId="0" applyNumberFormat="1" applyFont="1" applyBorder="1" applyAlignment="1" applyProtection="1">
      <alignment horizontal="right" vertical="center"/>
      <protection locked="0"/>
    </xf>
    <xf numFmtId="2" fontId="12" fillId="9" borderId="4" xfId="0" applyNumberFormat="1" applyFont="1" applyFill="1" applyBorder="1" applyAlignment="1">
      <alignment horizontal="right" vertical="center"/>
    </xf>
    <xf numFmtId="4" fontId="0" fillId="2" borderId="0" xfId="0" applyNumberFormat="1" applyFill="1"/>
    <xf numFmtId="0" fontId="12" fillId="9" borderId="4" xfId="0" applyFont="1" applyFill="1" applyBorder="1" applyAlignment="1">
      <alignment horizontal="left" vertical="center"/>
    </xf>
    <xf numFmtId="2" fontId="12" fillId="12" borderId="4" xfId="0" applyNumberFormat="1" applyFont="1" applyFill="1" applyBorder="1" applyAlignment="1">
      <alignment horizontal="right" vertical="center"/>
    </xf>
    <xf numFmtId="0" fontId="12" fillId="9" borderId="4" xfId="0" applyFont="1" applyFill="1" applyBorder="1" applyAlignment="1">
      <alignment horizontal="left"/>
    </xf>
    <xf numFmtId="2" fontId="12" fillId="0" borderId="4" xfId="0" applyNumberFormat="1" applyFont="1" applyBorder="1" applyAlignment="1">
      <alignment horizontal="right"/>
    </xf>
    <xf numFmtId="2" fontId="12" fillId="0" borderId="4" xfId="0" applyNumberFormat="1" applyFont="1" applyBorder="1" applyAlignment="1">
      <alignment horizontal="right" vertical="center"/>
    </xf>
    <xf numFmtId="2" fontId="25" fillId="9" borderId="4" xfId="1" applyNumberFormat="1" applyFont="1" applyFill="1" applyBorder="1" applyAlignment="1" applyProtection="1">
      <alignment horizontal="right" vertical="center"/>
    </xf>
    <xf numFmtId="4" fontId="12" fillId="9" borderId="4" xfId="0" applyNumberFormat="1" applyFont="1" applyFill="1" applyBorder="1" applyAlignment="1">
      <alignment horizontal="right"/>
    </xf>
    <xf numFmtId="4" fontId="25" fillId="9" borderId="4" xfId="1" applyNumberFormat="1" applyFont="1" applyFill="1" applyBorder="1" applyAlignment="1" applyProtection="1">
      <alignment horizontal="right" vertical="center"/>
    </xf>
    <xf numFmtId="2" fontId="12" fillId="9" borderId="4" xfId="0" applyNumberFormat="1" applyFont="1" applyFill="1" applyBorder="1" applyProtection="1">
      <protection locked="0"/>
    </xf>
    <xf numFmtId="166" fontId="7" fillId="4" borderId="4" xfId="0" applyNumberFormat="1" applyFont="1" applyFill="1" applyBorder="1" applyAlignment="1">
      <alignment vertical="center"/>
    </xf>
    <xf numFmtId="172" fontId="7" fillId="4" borderId="22" xfId="1" applyFont="1" applyFill="1" applyBorder="1" applyAlignment="1" applyProtection="1">
      <alignment horizontal="center" vertical="center" wrapText="1"/>
    </xf>
    <xf numFmtId="4" fontId="12" fillId="9" borderId="4" xfId="0" applyNumberFormat="1" applyFont="1" applyFill="1" applyBorder="1" applyAlignment="1">
      <alignment horizontal="left"/>
    </xf>
    <xf numFmtId="4" fontId="12" fillId="0" borderId="22" xfId="0" applyNumberFormat="1" applyFont="1" applyBorder="1" applyAlignment="1" applyProtection="1">
      <alignment horizontal="right"/>
      <protection locked="0"/>
    </xf>
    <xf numFmtId="4" fontId="12" fillId="9" borderId="22" xfId="0" applyNumberFormat="1" applyFont="1" applyFill="1" applyBorder="1" applyAlignment="1">
      <alignment horizontal="right"/>
    </xf>
    <xf numFmtId="0" fontId="29" fillId="2" borderId="0" xfId="0" applyFont="1" applyFill="1"/>
    <xf numFmtId="4" fontId="19" fillId="9" borderId="4" xfId="0" applyNumberFormat="1" applyFont="1" applyFill="1" applyBorder="1" applyAlignment="1">
      <alignment horizontal="right"/>
    </xf>
    <xf numFmtId="4" fontId="19" fillId="9" borderId="4" xfId="0" applyNumberFormat="1" applyFont="1" applyFill="1" applyBorder="1" applyAlignment="1">
      <alignment horizontal="center"/>
    </xf>
    <xf numFmtId="4" fontId="13" fillId="2" borderId="0" xfId="0" applyNumberFormat="1" applyFont="1" applyFill="1" applyAlignment="1">
      <alignment horizontal="left"/>
    </xf>
    <xf numFmtId="4" fontId="12" fillId="7" borderId="4" xfId="0" applyNumberFormat="1" applyFont="1" applyFill="1" applyBorder="1" applyAlignment="1">
      <alignment horizontal="left"/>
    </xf>
    <xf numFmtId="4" fontId="7" fillId="8" borderId="16" xfId="1" applyNumberFormat="1" applyFont="1" applyFill="1" applyBorder="1" applyAlignment="1" applyProtection="1">
      <alignment horizontal="right" vertical="center"/>
    </xf>
    <xf numFmtId="4" fontId="7" fillId="8" borderId="4" xfId="1" applyNumberFormat="1" applyFont="1" applyFill="1" applyBorder="1" applyAlignment="1" applyProtection="1">
      <alignment horizontal="right" vertical="center"/>
    </xf>
    <xf numFmtId="166" fontId="7" fillId="4" borderId="23" xfId="0" applyNumberFormat="1" applyFont="1" applyFill="1" applyBorder="1" applyAlignment="1">
      <alignment vertical="center"/>
    </xf>
    <xf numFmtId="0" fontId="7" fillId="4" borderId="23" xfId="0" applyFont="1" applyFill="1" applyBorder="1" applyAlignment="1">
      <alignment horizontal="center" vertical="center" wrapText="1"/>
    </xf>
    <xf numFmtId="3" fontId="12" fillId="7" borderId="4" xfId="0" applyNumberFormat="1" applyFont="1" applyFill="1" applyBorder="1" applyAlignment="1">
      <alignment horizontal="left"/>
    </xf>
    <xf numFmtId="2" fontId="12" fillId="7" borderId="4" xfId="0" applyNumberFormat="1" applyFont="1" applyFill="1" applyBorder="1" applyAlignment="1">
      <alignment horizontal="right"/>
    </xf>
    <xf numFmtId="2" fontId="17" fillId="7" borderId="4" xfId="0" applyNumberFormat="1" applyFont="1" applyFill="1" applyBorder="1"/>
    <xf numFmtId="2" fontId="7" fillId="8" borderId="4" xfId="1" applyNumberFormat="1" applyFont="1" applyFill="1" applyBorder="1" applyAlignment="1" applyProtection="1">
      <alignment horizontal="right" vertical="center"/>
    </xf>
    <xf numFmtId="4" fontId="7" fillId="4" borderId="4" xfId="1" applyNumberFormat="1" applyFont="1" applyFill="1" applyBorder="1" applyAlignment="1" applyProtection="1">
      <alignment horizontal="right" vertical="center"/>
    </xf>
    <xf numFmtId="165" fontId="15" fillId="0" borderId="0" xfId="0" applyNumberFormat="1" applyFont="1" applyAlignment="1">
      <alignment horizontal="center" vertical="center" wrapText="1"/>
    </xf>
    <xf numFmtId="166" fontId="7" fillId="8" borderId="4" xfId="0" applyNumberFormat="1" applyFont="1" applyFill="1" applyBorder="1" applyAlignment="1">
      <alignment horizontal="center" vertical="center"/>
    </xf>
    <xf numFmtId="169" fontId="7" fillId="8" borderId="4" xfId="0" applyNumberFormat="1" applyFont="1" applyFill="1" applyBorder="1" applyAlignment="1">
      <alignment horizontal="right" vertical="center"/>
    </xf>
    <xf numFmtId="169" fontId="7" fillId="4" borderId="4" xfId="0" applyNumberFormat="1" applyFont="1" applyFill="1" applyBorder="1" applyAlignment="1">
      <alignment horizontal="right" vertical="center"/>
    </xf>
    <xf numFmtId="168" fontId="30" fillId="2" borderId="4" xfId="0" applyNumberFormat="1" applyFont="1" applyFill="1" applyBorder="1" applyAlignment="1">
      <alignment horizontal="right" wrapText="1"/>
    </xf>
    <xf numFmtId="169" fontId="12" fillId="7" borderId="4" xfId="0" applyNumberFormat="1" applyFont="1" applyFill="1" applyBorder="1" applyAlignment="1">
      <alignment horizontal="right"/>
    </xf>
    <xf numFmtId="0" fontId="0" fillId="0" borderId="4" xfId="0" applyBorder="1"/>
    <xf numFmtId="168" fontId="30" fillId="2" borderId="0" xfId="0" applyNumberFormat="1" applyFont="1" applyFill="1" applyAlignment="1">
      <alignment horizontal="right" wrapText="1"/>
    </xf>
    <xf numFmtId="166" fontId="17" fillId="7" borderId="4" xfId="0" applyNumberFormat="1" applyFont="1" applyFill="1" applyBorder="1" applyAlignment="1">
      <alignment horizontal="left" vertical="center"/>
    </xf>
    <xf numFmtId="169" fontId="27" fillId="8" borderId="4" xfId="0" applyNumberFormat="1" applyFont="1" applyFill="1" applyBorder="1" applyAlignment="1">
      <alignment horizontal="right" vertical="center"/>
    </xf>
    <xf numFmtId="165" fontId="12" fillId="7" borderId="4" xfId="0" applyNumberFormat="1" applyFont="1" applyFill="1" applyBorder="1"/>
    <xf numFmtId="165" fontId="31" fillId="0" borderId="24" xfId="0" applyNumberFormat="1" applyFont="1" applyBorder="1"/>
    <xf numFmtId="169" fontId="31" fillId="2" borderId="0" xfId="0" applyNumberFormat="1" applyFont="1" applyFill="1" applyAlignment="1">
      <alignment horizontal="right"/>
    </xf>
    <xf numFmtId="169" fontId="31" fillId="2" borderId="24" xfId="0" applyNumberFormat="1" applyFont="1" applyFill="1" applyBorder="1" applyAlignment="1">
      <alignment horizontal="right"/>
    </xf>
    <xf numFmtId="0" fontId="12" fillId="7" borderId="4" xfId="0" applyFont="1" applyFill="1" applyBorder="1" applyAlignment="1" applyProtection="1">
      <alignment horizontal="left"/>
      <protection locked="0"/>
    </xf>
    <xf numFmtId="164" fontId="12" fillId="0" borderId="4" xfId="0" applyNumberFormat="1" applyFont="1" applyBorder="1" applyAlignment="1" applyProtection="1">
      <alignment vertical="center"/>
      <protection locked="0"/>
    </xf>
    <xf numFmtId="164" fontId="12" fillId="0" borderId="4" xfId="0" applyNumberFormat="1" applyFont="1" applyBorder="1" applyAlignment="1">
      <alignment vertical="center"/>
    </xf>
    <xf numFmtId="164" fontId="17" fillId="0" borderId="4" xfId="0" applyNumberFormat="1" applyFont="1" applyBorder="1" applyAlignment="1">
      <alignment vertical="center"/>
    </xf>
    <xf numFmtId="0" fontId="12" fillId="7" borderId="4" xfId="0" applyFont="1" applyFill="1" applyBorder="1" applyAlignment="1">
      <alignment horizontal="right"/>
    </xf>
    <xf numFmtId="0" fontId="32" fillId="7" borderId="25" xfId="0" applyFont="1" applyFill="1" applyBorder="1"/>
    <xf numFmtId="0" fontId="0" fillId="7" borderId="26" xfId="0" applyFill="1" applyBorder="1"/>
    <xf numFmtId="0" fontId="17" fillId="7" borderId="27" xfId="0" applyFont="1" applyFill="1" applyBorder="1"/>
    <xf numFmtId="168" fontId="34" fillId="7" borderId="28" xfId="0" applyNumberFormat="1" applyFont="1" applyFill="1" applyBorder="1" applyAlignment="1">
      <alignment horizontal="center" vertical="center"/>
    </xf>
    <xf numFmtId="168" fontId="34" fillId="7" borderId="28" xfId="2" applyNumberFormat="1" applyFont="1" applyFill="1" applyBorder="1" applyAlignment="1" applyProtection="1">
      <alignment horizontal="center" vertical="center"/>
    </xf>
    <xf numFmtId="0" fontId="0" fillId="7" borderId="29" xfId="0" applyFill="1" applyBorder="1"/>
    <xf numFmtId="0" fontId="0" fillId="7" borderId="30" xfId="0" applyFill="1" applyBorder="1"/>
    <xf numFmtId="0" fontId="19" fillId="13" borderId="32" xfId="0" applyFont="1" applyFill="1" applyBorder="1"/>
    <xf numFmtId="171" fontId="12" fillId="7" borderId="33" xfId="0" applyNumberFormat="1" applyFont="1" applyFill="1" applyBorder="1" applyAlignment="1">
      <alignment horizontal="right" vertical="center"/>
    </xf>
    <xf numFmtId="0" fontId="39" fillId="13" borderId="34" xfId="0" applyFont="1" applyFill="1" applyBorder="1"/>
    <xf numFmtId="0" fontId="7" fillId="13" borderId="35" xfId="0" applyFont="1" applyFill="1" applyBorder="1"/>
    <xf numFmtId="0" fontId="39" fillId="13" borderId="37" xfId="0" applyFont="1" applyFill="1" applyBorder="1" applyAlignment="1">
      <alignment horizontal="left" vertical="center"/>
    </xf>
    <xf numFmtId="0" fontId="19" fillId="13" borderId="0" xfId="0" applyFont="1" applyFill="1"/>
    <xf numFmtId="0" fontId="39" fillId="13" borderId="38" xfId="0" applyFont="1" applyFill="1" applyBorder="1"/>
    <xf numFmtId="0" fontId="7" fillId="13" borderId="0" xfId="0" applyFont="1" applyFill="1"/>
    <xf numFmtId="0" fontId="39" fillId="13" borderId="0" xfId="0" applyFont="1" applyFill="1" applyAlignment="1">
      <alignment horizontal="left" vertical="center"/>
    </xf>
    <xf numFmtId="0" fontId="7" fillId="13" borderId="40" xfId="0" applyFont="1" applyFill="1" applyBorder="1"/>
    <xf numFmtId="0" fontId="7" fillId="13" borderId="19" xfId="0" applyFont="1" applyFill="1" applyBorder="1"/>
    <xf numFmtId="0" fontId="19" fillId="13" borderId="43" xfId="0" applyFont="1" applyFill="1" applyBorder="1"/>
    <xf numFmtId="171" fontId="19" fillId="7" borderId="33" xfId="0" applyNumberFormat="1" applyFont="1" applyFill="1" applyBorder="1" applyAlignment="1">
      <alignment horizontal="right" vertical="center"/>
    </xf>
    <xf numFmtId="0" fontId="7" fillId="13" borderId="38" xfId="0" applyFont="1" applyFill="1" applyBorder="1" applyAlignment="1">
      <alignment horizontal="left" vertical="center"/>
    </xf>
    <xf numFmtId="0" fontId="7" fillId="13" borderId="0" xfId="0" applyFont="1" applyFill="1" applyAlignment="1">
      <alignment horizontal="left" vertical="center"/>
    </xf>
    <xf numFmtId="0" fontId="39" fillId="13" borderId="0" xfId="0" applyFont="1" applyFill="1" applyAlignment="1">
      <alignment vertical="center"/>
    </xf>
    <xf numFmtId="171" fontId="19" fillId="0" borderId="44" xfId="0" applyNumberFormat="1" applyFont="1" applyBorder="1" applyAlignment="1">
      <alignment vertical="center"/>
    </xf>
    <xf numFmtId="175" fontId="41" fillId="0" borderId="44" xfId="0" applyNumberFormat="1" applyFont="1" applyBorder="1"/>
    <xf numFmtId="171" fontId="19" fillId="0" borderId="17" xfId="0" applyNumberFormat="1" applyFont="1" applyBorder="1" applyAlignment="1">
      <alignment vertical="center"/>
    </xf>
    <xf numFmtId="175" fontId="41" fillId="0" borderId="17" xfId="0" applyNumberFormat="1" applyFont="1" applyBorder="1"/>
    <xf numFmtId="0" fontId="39" fillId="13" borderId="38" xfId="0" applyFont="1" applyFill="1" applyBorder="1" applyAlignment="1">
      <alignment vertical="center"/>
    </xf>
    <xf numFmtId="171" fontId="12" fillId="0" borderId="17" xfId="0" applyNumberFormat="1" applyFont="1" applyBorder="1" applyAlignment="1">
      <alignment vertical="center"/>
    </xf>
    <xf numFmtId="0" fontId="39" fillId="13" borderId="38" xfId="0" applyFont="1" applyFill="1" applyBorder="1" applyAlignment="1">
      <alignment horizontal="left" vertical="center"/>
    </xf>
    <xf numFmtId="0" fontId="12" fillId="0" borderId="17" xfId="0" applyFont="1" applyBorder="1"/>
    <xf numFmtId="0" fontId="12" fillId="0" borderId="0" xfId="0" applyFont="1"/>
    <xf numFmtId="0" fontId="12" fillId="0" borderId="0" xfId="0" applyFont="1" applyAlignment="1">
      <alignment vertical="center"/>
    </xf>
    <xf numFmtId="0" fontId="0" fillId="0" borderId="0" xfId="0" applyAlignment="1">
      <alignment wrapText="1"/>
    </xf>
    <xf numFmtId="0" fontId="42" fillId="0" borderId="0" xfId="0" applyFont="1" applyAlignment="1">
      <alignment horizontal="center" vertical="center"/>
    </xf>
    <xf numFmtId="0" fontId="38" fillId="3" borderId="4" xfId="0" applyFont="1" applyFill="1" applyBorder="1" applyAlignment="1">
      <alignment horizontal="center" vertical="center"/>
    </xf>
    <xf numFmtId="0" fontId="43" fillId="4" borderId="4" xfId="0" applyFont="1" applyFill="1" applyBorder="1" applyAlignment="1">
      <alignment horizontal="left" vertical="center" wrapText="1"/>
    </xf>
    <xf numFmtId="0" fontId="44" fillId="0" borderId="4" xfId="0" applyFont="1" applyBorder="1" applyAlignment="1">
      <alignment vertical="center" wrapText="1"/>
    </xf>
    <xf numFmtId="0" fontId="43" fillId="4" borderId="2" xfId="0" applyFont="1" applyFill="1" applyBorder="1" applyAlignment="1">
      <alignment horizontal="left" vertical="center" wrapText="1"/>
    </xf>
    <xf numFmtId="0" fontId="45" fillId="0" borderId="0" xfId="0" applyFont="1" applyAlignment="1">
      <alignment horizontal="left" vertical="center" wrapText="1"/>
    </xf>
    <xf numFmtId="0" fontId="46" fillId="2" borderId="4" xfId="0" applyFont="1" applyFill="1" applyBorder="1" applyAlignment="1">
      <alignment horizontal="left" vertical="center" wrapText="1"/>
    </xf>
    <xf numFmtId="0" fontId="44" fillId="0" borderId="4" xfId="0" applyFont="1" applyBorder="1" applyAlignment="1">
      <alignment vertical="top" wrapText="1"/>
    </xf>
    <xf numFmtId="0" fontId="47" fillId="0" borderId="4" xfId="0" applyFont="1" applyBorder="1" applyAlignment="1">
      <alignment vertical="center" wrapText="1"/>
    </xf>
    <xf numFmtId="0" fontId="45" fillId="0" borderId="4" xfId="0" applyFont="1" applyBorder="1" applyAlignment="1">
      <alignment vertical="center" wrapText="1"/>
    </xf>
    <xf numFmtId="0" fontId="47" fillId="0" borderId="16" xfId="0" applyFont="1" applyBorder="1" applyAlignment="1">
      <alignment vertical="center" wrapText="1"/>
    </xf>
    <xf numFmtId="0" fontId="45" fillId="0" borderId="16" xfId="0" applyFont="1" applyBorder="1" applyAlignment="1">
      <alignment vertical="center" wrapText="1"/>
    </xf>
    <xf numFmtId="164" fontId="0" fillId="0" borderId="0" xfId="0" applyNumberFormat="1"/>
    <xf numFmtId="168" fontId="0" fillId="0" borderId="0" xfId="0" applyNumberFormat="1"/>
    <xf numFmtId="0" fontId="12" fillId="7" borderId="4" xfId="0" applyFont="1" applyFill="1" applyBorder="1" applyAlignment="1">
      <alignment horizontal="left" vertical="center"/>
    </xf>
    <xf numFmtId="0" fontId="12" fillId="7" borderId="2" xfId="0" applyFont="1" applyFill="1" applyBorder="1" applyAlignment="1">
      <alignment horizontal="left" vertical="center"/>
    </xf>
    <xf numFmtId="4" fontId="7" fillId="8" borderId="4" xfId="0" applyNumberFormat="1" applyFont="1" applyFill="1" applyBorder="1" applyAlignment="1">
      <alignment horizontal="center" vertical="center"/>
    </xf>
    <xf numFmtId="0" fontId="12" fillId="7" borderId="4" xfId="0" applyFont="1" applyFill="1" applyBorder="1" applyAlignment="1">
      <alignment horizontal="left" wrapText="1"/>
    </xf>
    <xf numFmtId="4" fontId="16" fillId="5" borderId="4" xfId="0" applyNumberFormat="1" applyFont="1" applyFill="1" applyBorder="1" applyAlignment="1">
      <alignment horizontal="left" vertical="center"/>
    </xf>
    <xf numFmtId="166" fontId="7" fillId="4" borderId="19" xfId="0" applyNumberFormat="1" applyFont="1" applyFill="1" applyBorder="1" applyAlignment="1">
      <alignment horizontal="center" vertical="center" wrapText="1"/>
    </xf>
    <xf numFmtId="0" fontId="19" fillId="7" borderId="4" xfId="0" applyFont="1" applyFill="1" applyBorder="1" applyAlignment="1">
      <alignment horizontal="center" vertical="center"/>
    </xf>
    <xf numFmtId="0" fontId="25" fillId="7" borderId="4" xfId="0" applyFont="1" applyFill="1" applyBorder="1" applyAlignment="1">
      <alignment horizontal="left" vertical="center"/>
    </xf>
    <xf numFmtId="0" fontId="28" fillId="2" borderId="4" xfId="0" applyFont="1" applyFill="1" applyBorder="1" applyAlignment="1" applyProtection="1">
      <alignment horizontal="center" vertical="center"/>
      <protection locked="0"/>
    </xf>
    <xf numFmtId="3" fontId="12" fillId="9" borderId="4" xfId="3" applyNumberFormat="1" applyFont="1" applyFill="1" applyBorder="1" applyAlignment="1" applyProtection="1">
      <alignment horizontal="center"/>
    </xf>
    <xf numFmtId="166" fontId="7" fillId="10" borderId="4" xfId="0" applyNumberFormat="1" applyFont="1" applyFill="1" applyBorder="1" applyAlignment="1">
      <alignment horizontal="center" vertical="center"/>
    </xf>
    <xf numFmtId="4" fontId="7" fillId="8" borderId="8" xfId="0" applyNumberFormat="1" applyFont="1" applyFill="1" applyBorder="1" applyAlignment="1">
      <alignment horizontal="center" vertical="center"/>
    </xf>
    <xf numFmtId="0" fontId="37" fillId="8" borderId="0" xfId="0" applyFont="1" applyFill="1" applyAlignment="1">
      <alignment horizontal="center" vertical="center" wrapText="1"/>
    </xf>
    <xf numFmtId="0" fontId="13" fillId="0" borderId="0" xfId="0" applyFont="1" applyAlignment="1">
      <alignment horizontal="center" vertical="center"/>
    </xf>
    <xf numFmtId="0" fontId="14" fillId="4" borderId="0" xfId="0" applyFont="1" applyFill="1" applyAlignment="1">
      <alignment horizontal="center" vertical="center" wrapText="1"/>
    </xf>
    <xf numFmtId="0" fontId="38" fillId="4" borderId="0" xfId="0" applyFont="1" applyFill="1" applyAlignment="1">
      <alignment horizontal="center" vertical="center"/>
    </xf>
    <xf numFmtId="0" fontId="39" fillId="13" borderId="31" xfId="0" applyFont="1" applyFill="1" applyBorder="1" applyAlignment="1">
      <alignment horizontal="left" vertical="center"/>
    </xf>
    <xf numFmtId="174" fontId="12" fillId="0" borderId="36" xfId="0" applyNumberFormat="1" applyFont="1" applyBorder="1"/>
    <xf numFmtId="0" fontId="39" fillId="13" borderId="37" xfId="0" applyFont="1" applyFill="1" applyBorder="1" applyAlignment="1">
      <alignment horizontal="left" vertical="center"/>
    </xf>
    <xf numFmtId="174" fontId="12" fillId="0" borderId="39" xfId="0" applyNumberFormat="1" applyFont="1" applyBorder="1"/>
    <xf numFmtId="174" fontId="19" fillId="0" borderId="41" xfId="0" applyNumberFormat="1" applyFont="1" applyBorder="1" applyAlignment="1">
      <alignment horizontal="right"/>
    </xf>
    <xf numFmtId="0" fontId="7" fillId="13" borderId="42" xfId="0" applyFont="1" applyFill="1" applyBorder="1" applyAlignment="1">
      <alignment horizontal="left" vertical="center"/>
    </xf>
    <xf numFmtId="0" fontId="38" fillId="4" borderId="4" xfId="0" applyFont="1" applyFill="1" applyBorder="1" applyAlignment="1">
      <alignment horizontal="center" vertical="center"/>
    </xf>
    <xf numFmtId="0" fontId="40" fillId="5" borderId="4" xfId="0" applyFont="1" applyFill="1" applyBorder="1" applyAlignment="1">
      <alignment horizontal="center" vertical="center"/>
    </xf>
    <xf numFmtId="0" fontId="12" fillId="5" borderId="4" xfId="0" applyFont="1" applyFill="1" applyBorder="1" applyAlignment="1">
      <alignment horizontal="center"/>
    </xf>
    <xf numFmtId="0" fontId="39" fillId="13" borderId="38" xfId="0" applyFont="1" applyFill="1" applyBorder="1" applyAlignment="1">
      <alignment horizontal="left"/>
    </xf>
    <xf numFmtId="171" fontId="12" fillId="0" borderId="44" xfId="0" applyNumberFormat="1" applyFont="1" applyBorder="1" applyAlignment="1">
      <alignment horizontal="center"/>
    </xf>
    <xf numFmtId="0" fontId="39" fillId="13" borderId="38" xfId="0" applyFont="1" applyFill="1" applyBorder="1" applyAlignment="1">
      <alignment horizontal="left" vertical="center"/>
    </xf>
    <xf numFmtId="4" fontId="19" fillId="0" borderId="17" xfId="0" applyNumberFormat="1" applyFont="1" applyBorder="1" applyAlignment="1">
      <alignment horizontal="center" vertical="center"/>
    </xf>
    <xf numFmtId="2" fontId="12" fillId="0" borderId="17" xfId="0" applyNumberFormat="1" applyFont="1" applyBorder="1" applyAlignment="1">
      <alignment horizontal="center" vertical="center"/>
    </xf>
    <xf numFmtId="168" fontId="12" fillId="0" borderId="17" xfId="0" applyNumberFormat="1" applyFont="1" applyBorder="1" applyAlignment="1">
      <alignment horizontal="center" vertical="center"/>
    </xf>
    <xf numFmtId="0" fontId="39" fillId="13" borderId="40" xfId="0" applyFont="1" applyFill="1" applyBorder="1" applyAlignment="1">
      <alignment horizontal="left" vertical="center"/>
    </xf>
    <xf numFmtId="0" fontId="12" fillId="0" borderId="17" xfId="0" applyFont="1" applyBorder="1" applyAlignment="1">
      <alignment horizontal="center" vertical="center"/>
    </xf>
    <xf numFmtId="0" fontId="45" fillId="2" borderId="16" xfId="0" applyFont="1" applyFill="1" applyBorder="1" applyAlignment="1">
      <alignment horizontal="left" vertical="top" wrapText="1"/>
    </xf>
    <xf numFmtId="0" fontId="46" fillId="0" borderId="4" xfId="0" applyFont="1" applyBorder="1" applyAlignment="1">
      <alignment horizontal="left" vertical="center" wrapText="1"/>
    </xf>
  </cellXfs>
  <cellStyles count="5">
    <cellStyle name="Excel Built-in Heading 2" xfId="4" xr:uid="{00000000-0005-0000-0000-000007000000}"/>
    <cellStyle name="Moneda" xfId="1" builtinId="4"/>
    <cellStyle name="Normal" xfId="0" builtinId="0"/>
    <cellStyle name="Normal_Plan_Financiero_ENISA" xfId="3" xr:uid="{00000000-0005-0000-0000-000006000000}"/>
    <cellStyle name="Porcentaje" xfId="2"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D2F6FA"/>
      <rgbColor rgb="FF660066"/>
      <rgbColor rgb="FFFF8080"/>
      <rgbColor rgb="FF0066CC"/>
      <rgbColor rgb="FFD9D9D9"/>
      <rgbColor rgb="FF000080"/>
      <rgbColor rgb="FFFF00FF"/>
      <rgbColor rgb="FFFFFF00"/>
      <rgbColor rgb="FF00FFFF"/>
      <rgbColor rgb="FF800080"/>
      <rgbColor rgb="FF800000"/>
      <rgbColor rgb="FF0A636C"/>
      <rgbColor rgb="FF0000FF"/>
      <rgbColor rgb="FF00CCFF"/>
      <rgbColor rgb="FFE7E6E6"/>
      <rgbColor rgb="FFCCFFCC"/>
      <rgbColor rgb="FFFFFF99"/>
      <rgbColor rgb="FFA1B8E1"/>
      <rgbColor rgb="FFFF99CC"/>
      <rgbColor rgb="FFCC99FF"/>
      <rgbColor rgb="FFFFCC99"/>
      <rgbColor rgb="FF3366FF"/>
      <rgbColor rgb="FF12AFC0"/>
      <rgbColor rgb="FF99CC00"/>
      <rgbColor rgb="FFFFCC00"/>
      <rgbColor rgb="FFFF9900"/>
      <rgbColor rgb="FFFF6600"/>
      <rgbColor rgb="FF595959"/>
      <rgbColor rgb="FF969696"/>
      <rgbColor rgb="FF0A616A"/>
      <rgbColor rgb="FF339966"/>
      <rgbColor rgb="FF003300"/>
      <rgbColor rgb="FF404040"/>
      <rgbColor rgb="FF993300"/>
      <rgbColor rgb="FF993366"/>
      <rgbColor rgb="FF44546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06/relationships/vbaProject" Target="vbaProject.bin"/><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495360</xdr:colOff>
      <xdr:row>1</xdr:row>
      <xdr:rowOff>9360</xdr:rowOff>
    </xdr:from>
    <xdr:to>
      <xdr:col>8</xdr:col>
      <xdr:colOff>618120</xdr:colOff>
      <xdr:row>1</xdr:row>
      <xdr:rowOff>498600</xdr:rowOff>
    </xdr:to>
    <xdr:sp macro="" textlink="">
      <xdr:nvSpPr>
        <xdr:cNvPr id="2" name="Rectángulo: esquinas redondeadas 3">
          <a:extLst>
            <a:ext uri="{FF2B5EF4-FFF2-40B4-BE49-F238E27FC236}">
              <a16:creationId xmlns:a16="http://schemas.microsoft.com/office/drawing/2014/main" id="{00000000-0008-0000-0100-000002000000}"/>
            </a:ext>
          </a:extLst>
        </xdr:cNvPr>
        <xdr:cNvSpPr/>
      </xdr:nvSpPr>
      <xdr:spPr>
        <a:xfrm>
          <a:off x="9366840" y="199800"/>
          <a:ext cx="985320" cy="48924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AYUDA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547560</xdr:colOff>
      <xdr:row>0</xdr:row>
      <xdr:rowOff>273960</xdr:rowOff>
    </xdr:from>
    <xdr:to>
      <xdr:col>7</xdr:col>
      <xdr:colOff>432000</xdr:colOff>
      <xdr:row>2</xdr:row>
      <xdr:rowOff>87120</xdr:rowOff>
    </xdr:to>
    <xdr:sp macro="" textlink="">
      <xdr:nvSpPr>
        <xdr:cNvPr id="2" name="Rectángulo: esquinas redondeadas 2">
          <a:extLst>
            <a:ext uri="{FF2B5EF4-FFF2-40B4-BE49-F238E27FC236}">
              <a16:creationId xmlns:a16="http://schemas.microsoft.com/office/drawing/2014/main" id="{00000000-0008-0000-0200-000002000000}"/>
            </a:ext>
          </a:extLst>
        </xdr:cNvPr>
        <xdr:cNvSpPr/>
      </xdr:nvSpPr>
      <xdr:spPr>
        <a:xfrm>
          <a:off x="10666440" y="273960"/>
          <a:ext cx="931320" cy="48960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AYUDA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59</xdr:row>
      <xdr:rowOff>66600</xdr:rowOff>
    </xdr:from>
    <xdr:to>
      <xdr:col>6</xdr:col>
      <xdr:colOff>5760</xdr:colOff>
      <xdr:row>60</xdr:row>
      <xdr:rowOff>129600</xdr:rowOff>
    </xdr:to>
    <xdr:pic>
      <xdr:nvPicPr>
        <xdr:cNvPr id="2" name="16 Imagen" descr="LOGOS GOVERN.jp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11146320" y="12887280"/>
          <a:ext cx="5760" cy="263160"/>
        </a:xfrm>
        <a:prstGeom prst="rect">
          <a:avLst/>
        </a:prstGeom>
        <a:ln w="0">
          <a:noFill/>
        </a:ln>
      </xdr:spPr>
    </xdr:pic>
    <xdr:clientData/>
  </xdr:twoCellAnchor>
  <xdr:twoCellAnchor>
    <xdr:from>
      <xdr:col>6</xdr:col>
      <xdr:colOff>276120</xdr:colOff>
      <xdr:row>1</xdr:row>
      <xdr:rowOff>47520</xdr:rowOff>
    </xdr:from>
    <xdr:to>
      <xdr:col>7</xdr:col>
      <xdr:colOff>158400</xdr:colOff>
      <xdr:row>1</xdr:row>
      <xdr:rowOff>539280</xdr:rowOff>
    </xdr:to>
    <xdr:sp macro="" textlink="">
      <xdr:nvSpPr>
        <xdr:cNvPr id="3" name="Rectángulo: esquinas redondeadas 13">
          <a:extLst>
            <a:ext uri="{FF2B5EF4-FFF2-40B4-BE49-F238E27FC236}">
              <a16:creationId xmlns:a16="http://schemas.microsoft.com/office/drawing/2014/main" id="{00000000-0008-0000-0300-000003000000}"/>
            </a:ext>
          </a:extLst>
        </xdr:cNvPr>
        <xdr:cNvSpPr/>
      </xdr:nvSpPr>
      <xdr:spPr>
        <a:xfrm>
          <a:off x="11422440" y="228600"/>
          <a:ext cx="929160" cy="49176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AYUDA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872640</xdr:colOff>
      <xdr:row>1</xdr:row>
      <xdr:rowOff>491760</xdr:rowOff>
    </xdr:to>
    <xdr:sp macro="" textlink="">
      <xdr:nvSpPr>
        <xdr:cNvPr id="4" name="Rectángulo: esquinas redondeadas 7">
          <a:extLst>
            <a:ext uri="{FF2B5EF4-FFF2-40B4-BE49-F238E27FC236}">
              <a16:creationId xmlns:a16="http://schemas.microsoft.com/office/drawing/2014/main" id="{00000000-0008-0000-0400-000004000000}"/>
            </a:ext>
          </a:extLst>
        </xdr:cNvPr>
        <xdr:cNvSpPr/>
      </xdr:nvSpPr>
      <xdr:spPr>
        <a:xfrm>
          <a:off x="10814760" y="171360"/>
          <a:ext cx="872640" cy="49176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AYUDA</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257760</xdr:colOff>
      <xdr:row>0</xdr:row>
      <xdr:rowOff>67320</xdr:rowOff>
    </xdr:from>
    <xdr:to>
      <xdr:col>1</xdr:col>
      <xdr:colOff>1130400</xdr:colOff>
      <xdr:row>2</xdr:row>
      <xdr:rowOff>178200</xdr:rowOff>
    </xdr:to>
    <xdr:sp macro="" textlink="">
      <xdr:nvSpPr>
        <xdr:cNvPr id="5" name="Rectángulo: esquinas redondeadas 1">
          <a:extLst>
            <a:ext uri="{FF2B5EF4-FFF2-40B4-BE49-F238E27FC236}">
              <a16:creationId xmlns:a16="http://schemas.microsoft.com/office/drawing/2014/main" id="{00000000-0008-0000-0800-000005000000}"/>
            </a:ext>
          </a:extLst>
        </xdr:cNvPr>
        <xdr:cNvSpPr/>
      </xdr:nvSpPr>
      <xdr:spPr>
        <a:xfrm>
          <a:off x="952560" y="67320"/>
          <a:ext cx="872640" cy="49176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INVERSIÓN</a:t>
          </a:r>
        </a:p>
      </xdr:txBody>
    </xdr:sp>
    <xdr:clientData/>
  </xdr:twoCellAnchor>
  <xdr:twoCellAnchor>
    <xdr:from>
      <xdr:col>1</xdr:col>
      <xdr:colOff>1523880</xdr:colOff>
      <xdr:row>0</xdr:row>
      <xdr:rowOff>56160</xdr:rowOff>
    </xdr:from>
    <xdr:to>
      <xdr:col>1</xdr:col>
      <xdr:colOff>2551320</xdr:colOff>
      <xdr:row>2</xdr:row>
      <xdr:rowOff>167040</xdr:rowOff>
    </xdr:to>
    <xdr:sp macro="" textlink="">
      <xdr:nvSpPr>
        <xdr:cNvPr id="6" name="Rectángulo: esquinas redondeadas 3">
          <a:extLst>
            <a:ext uri="{FF2B5EF4-FFF2-40B4-BE49-F238E27FC236}">
              <a16:creationId xmlns:a16="http://schemas.microsoft.com/office/drawing/2014/main" id="{00000000-0008-0000-0800-000006000000}"/>
            </a:ext>
          </a:extLst>
        </xdr:cNvPr>
        <xdr:cNvSpPr/>
      </xdr:nvSpPr>
      <xdr:spPr>
        <a:xfrm>
          <a:off x="2218680" y="56160"/>
          <a:ext cx="1027440" cy="49176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FINANCIACIÓN</a:t>
          </a:r>
        </a:p>
      </xdr:txBody>
    </xdr:sp>
    <xdr:clientData/>
  </xdr:twoCellAnchor>
  <xdr:twoCellAnchor>
    <xdr:from>
      <xdr:col>1</xdr:col>
      <xdr:colOff>3043440</xdr:colOff>
      <xdr:row>0</xdr:row>
      <xdr:rowOff>73800</xdr:rowOff>
    </xdr:from>
    <xdr:to>
      <xdr:col>1</xdr:col>
      <xdr:colOff>3916080</xdr:colOff>
      <xdr:row>2</xdr:row>
      <xdr:rowOff>184680</xdr:rowOff>
    </xdr:to>
    <xdr:sp macro="" textlink="">
      <xdr:nvSpPr>
        <xdr:cNvPr id="7" name="Rectángulo: esquinas redondeadas 5">
          <a:extLst>
            <a:ext uri="{FF2B5EF4-FFF2-40B4-BE49-F238E27FC236}">
              <a16:creationId xmlns:a16="http://schemas.microsoft.com/office/drawing/2014/main" id="{00000000-0008-0000-0800-000007000000}"/>
            </a:ext>
          </a:extLst>
        </xdr:cNvPr>
        <xdr:cNvSpPr/>
      </xdr:nvSpPr>
      <xdr:spPr>
        <a:xfrm>
          <a:off x="3738240" y="73800"/>
          <a:ext cx="872640" cy="49176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GASTOS</a:t>
          </a:r>
        </a:p>
      </xdr:txBody>
    </xdr:sp>
    <xdr:clientData/>
  </xdr:twoCellAnchor>
  <xdr:twoCellAnchor>
    <xdr:from>
      <xdr:col>1</xdr:col>
      <xdr:colOff>4350240</xdr:colOff>
      <xdr:row>0</xdr:row>
      <xdr:rowOff>80640</xdr:rowOff>
    </xdr:from>
    <xdr:to>
      <xdr:col>1</xdr:col>
      <xdr:colOff>5222880</xdr:colOff>
      <xdr:row>3</xdr:row>
      <xdr:rowOff>720</xdr:rowOff>
    </xdr:to>
    <xdr:sp macro="" textlink="">
      <xdr:nvSpPr>
        <xdr:cNvPr id="8" name="Rectángulo: esquinas redondeadas 6">
          <a:extLst>
            <a:ext uri="{FF2B5EF4-FFF2-40B4-BE49-F238E27FC236}">
              <a16:creationId xmlns:a16="http://schemas.microsoft.com/office/drawing/2014/main" id="{00000000-0008-0000-0800-000008000000}"/>
            </a:ext>
          </a:extLst>
        </xdr:cNvPr>
        <xdr:cNvSpPr/>
      </xdr:nvSpPr>
      <xdr:spPr>
        <a:xfrm>
          <a:off x="5045040" y="80640"/>
          <a:ext cx="872640" cy="491760"/>
        </a:xfrm>
        <a:prstGeom prst="roundRect">
          <a:avLst>
            <a:gd name="adj" fmla="val 16667"/>
          </a:avLst>
        </a:prstGeom>
        <a:solidFill>
          <a:srgbClr val="78E6F0"/>
        </a:solidFill>
        <a:ln w="9525">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txBody>
        <a:bodyPr vertOverflow="clip" lIns="18360" tIns="0" rIns="0" bIns="0" anchor="ctr" upright="1">
          <a:noAutofit/>
        </a:bodyPr>
        <a:lstStyle/>
        <a:p>
          <a:pPr>
            <a:lnSpc>
              <a:spcPct val="100000"/>
            </a:lnSpc>
          </a:pPr>
          <a:r>
            <a:rPr lang="es-ES" sz="1100" b="0" strike="noStrike" spc="-1">
              <a:latin typeface="Times New Roman"/>
            </a:rPr>
            <a:t>    INGRESOS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161"/>
  <sheetViews>
    <sheetView tabSelected="1" zoomScale="80" zoomScaleNormal="80" workbookViewId="0">
      <selection activeCell="C2" sqref="C2"/>
    </sheetView>
  </sheetViews>
  <sheetFormatPr baseColWidth="10" defaultColWidth="14.44140625" defaultRowHeight="14.4" x14ac:dyDescent="0.3"/>
  <cols>
    <col min="1" max="1" width="15.88671875" customWidth="1"/>
    <col min="2" max="2" width="47.5546875" customWidth="1"/>
    <col min="3" max="3" width="52" customWidth="1"/>
    <col min="4" max="4" width="39.109375" style="13" customWidth="1"/>
    <col min="5" max="10" width="11.5546875" style="13" hidden="1" customWidth="1"/>
    <col min="11" max="11" width="53.6640625" style="13" customWidth="1"/>
    <col min="12" max="12" width="20" style="13" customWidth="1"/>
    <col min="13" max="14" width="13.6640625" style="13" customWidth="1"/>
    <col min="15" max="15" width="30.33203125" style="13" customWidth="1"/>
    <col min="16" max="16" width="23.88671875" style="13" customWidth="1"/>
    <col min="17" max="17" width="13.6640625" style="13" customWidth="1"/>
    <col min="18" max="26" width="10.6640625" style="13" customWidth="1"/>
    <col min="27" max="101" width="14.44140625" style="13"/>
  </cols>
  <sheetData>
    <row r="1" spans="1:101" s="13" customFormat="1" ht="15" customHeight="1" x14ac:dyDescent="0.3">
      <c r="A1" s="14"/>
      <c r="D1" s="15"/>
      <c r="E1" s="15"/>
      <c r="F1" s="15"/>
      <c r="G1" s="15"/>
      <c r="H1" s="15"/>
      <c r="I1" s="15"/>
      <c r="J1" s="16"/>
      <c r="K1" s="15"/>
      <c r="L1" s="15"/>
      <c r="M1" s="15"/>
      <c r="N1" s="15"/>
      <c r="O1" s="15"/>
      <c r="P1" s="15"/>
      <c r="Q1" s="15"/>
      <c r="R1" s="15"/>
      <c r="S1" s="15"/>
      <c r="T1" s="15"/>
      <c r="U1" s="15"/>
      <c r="V1" s="15"/>
      <c r="W1" s="15"/>
      <c r="X1" s="15"/>
      <c r="Y1" s="15"/>
      <c r="Z1" s="15"/>
    </row>
    <row r="2" spans="1:101" s="20" customFormat="1" ht="18" customHeight="1" x14ac:dyDescent="0.3">
      <c r="A2" s="17"/>
      <c r="B2" s="18" t="s">
        <v>0</v>
      </c>
      <c r="C2" s="19" t="s">
        <v>1</v>
      </c>
      <c r="D2" s="15"/>
      <c r="E2" s="15"/>
      <c r="F2" s="15"/>
      <c r="G2" s="15"/>
      <c r="H2" s="15"/>
      <c r="I2" s="15"/>
      <c r="J2" s="16"/>
      <c r="K2" s="15"/>
      <c r="L2" s="15"/>
      <c r="M2" s="15"/>
      <c r="N2" s="15"/>
      <c r="O2" s="15"/>
      <c r="P2" s="15"/>
      <c r="Q2" s="15"/>
      <c r="R2" s="15"/>
      <c r="S2" s="15"/>
      <c r="T2" s="15"/>
      <c r="U2" s="15"/>
      <c r="V2" s="15"/>
      <c r="W2" s="15"/>
      <c r="X2" s="15"/>
      <c r="Y2" s="15"/>
      <c r="Z2" s="15"/>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row>
    <row r="3" spans="1:101" s="13" customFormat="1" ht="9.75" customHeight="1" x14ac:dyDescent="0.3">
      <c r="A3" s="21"/>
      <c r="B3" s="21"/>
      <c r="D3" s="15"/>
      <c r="E3" s="15"/>
      <c r="F3" s="15"/>
      <c r="G3" s="15"/>
      <c r="H3" s="15"/>
      <c r="I3" s="15"/>
      <c r="J3" s="16"/>
      <c r="K3" s="15"/>
      <c r="L3" s="15"/>
      <c r="M3" s="15"/>
      <c r="N3" s="15"/>
      <c r="O3" s="15"/>
      <c r="P3" s="15"/>
      <c r="Q3" s="15"/>
      <c r="R3" s="15"/>
      <c r="S3" s="15"/>
      <c r="T3" s="15"/>
      <c r="U3" s="15"/>
      <c r="V3" s="15"/>
      <c r="W3" s="15"/>
      <c r="X3" s="15"/>
      <c r="Y3" s="15"/>
      <c r="Z3" s="15"/>
    </row>
    <row r="4" spans="1:101" s="20" customFormat="1" ht="15" customHeight="1" x14ac:dyDescent="0.3">
      <c r="A4" s="17"/>
      <c r="B4" s="18" t="s">
        <v>2</v>
      </c>
      <c r="C4" s="19" t="s">
        <v>3</v>
      </c>
      <c r="D4" s="15"/>
      <c r="E4" s="15"/>
      <c r="F4" s="15"/>
      <c r="G4" s="15"/>
      <c r="H4" s="15"/>
      <c r="I4" s="15"/>
      <c r="J4" s="16"/>
      <c r="K4" s="15"/>
      <c r="L4" s="15"/>
      <c r="M4" s="15"/>
      <c r="N4" s="15"/>
      <c r="O4" s="15"/>
      <c r="P4" s="15"/>
      <c r="Q4" s="15"/>
      <c r="R4" s="15"/>
      <c r="S4" s="15"/>
      <c r="T4" s="15"/>
      <c r="U4" s="15"/>
      <c r="V4" s="15"/>
      <c r="W4" s="15"/>
      <c r="X4" s="15"/>
      <c r="Y4" s="15"/>
      <c r="Z4" s="15"/>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row>
    <row r="5" spans="1:101" s="13" customFormat="1" ht="15" customHeight="1" x14ac:dyDescent="0.3">
      <c r="A5" s="22"/>
      <c r="B5" s="23"/>
      <c r="C5" s="23"/>
      <c r="D5" s="15"/>
      <c r="E5" s="15"/>
      <c r="F5" s="15"/>
      <c r="G5" s="15"/>
      <c r="H5" s="15"/>
      <c r="I5" s="15"/>
      <c r="J5" s="16"/>
      <c r="K5" s="15"/>
      <c r="L5" s="15"/>
      <c r="M5" s="15"/>
      <c r="N5" s="15"/>
      <c r="O5" s="15"/>
      <c r="P5" s="15"/>
      <c r="Q5" s="15"/>
      <c r="R5" s="15"/>
      <c r="S5" s="15"/>
      <c r="T5" s="15"/>
      <c r="U5" s="15"/>
      <c r="V5" s="15"/>
      <c r="W5" s="15"/>
      <c r="X5" s="15"/>
      <c r="Y5" s="15"/>
      <c r="Z5" s="15"/>
    </row>
    <row r="6" spans="1:101" s="20" customFormat="1" ht="16.5" customHeight="1" x14ac:dyDescent="0.3">
      <c r="A6" s="17"/>
      <c r="B6" s="18" t="s">
        <v>4</v>
      </c>
      <c r="C6" s="19" t="s">
        <v>5</v>
      </c>
      <c r="D6" s="15"/>
      <c r="E6" s="15"/>
      <c r="F6" s="15"/>
      <c r="G6" s="15"/>
      <c r="H6" s="15"/>
      <c r="I6" s="15"/>
      <c r="J6" s="16"/>
      <c r="K6" s="15"/>
      <c r="L6" s="15"/>
      <c r="M6" s="15"/>
      <c r="N6" s="15"/>
      <c r="O6" s="15"/>
      <c r="P6" s="15"/>
      <c r="Q6" s="15"/>
      <c r="R6" s="15"/>
      <c r="S6" s="15"/>
      <c r="T6" s="15"/>
      <c r="U6" s="15"/>
      <c r="V6" s="15"/>
      <c r="W6" s="15"/>
      <c r="X6" s="15"/>
      <c r="Y6" s="15"/>
      <c r="Z6" s="15"/>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row>
    <row r="7" spans="1:101" s="20" customFormat="1" ht="0.75" hidden="1" customHeight="1" x14ac:dyDescent="0.3">
      <c r="A7" s="24"/>
      <c r="B7" s="25"/>
      <c r="C7" s="26" t="s">
        <v>6</v>
      </c>
      <c r="D7" s="15"/>
      <c r="E7" s="15"/>
      <c r="F7" s="15"/>
      <c r="G7" s="15"/>
      <c r="H7" s="15"/>
      <c r="I7" s="15"/>
      <c r="J7" s="16"/>
      <c r="K7" s="15"/>
      <c r="L7" s="15"/>
      <c r="M7" s="15"/>
      <c r="N7" s="15"/>
      <c r="O7" s="15"/>
      <c r="P7" s="15"/>
      <c r="Q7" s="15"/>
      <c r="R7" s="15"/>
      <c r="S7" s="15"/>
      <c r="T7" s="15"/>
      <c r="U7" s="15"/>
      <c r="V7" s="15"/>
      <c r="W7" s="15"/>
      <c r="X7" s="15"/>
      <c r="Y7" s="15"/>
      <c r="Z7" s="15"/>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row>
    <row r="8" spans="1:101" s="13" customFormat="1" ht="15" customHeight="1" x14ac:dyDescent="0.3">
      <c r="A8" s="15"/>
      <c r="B8" s="15"/>
      <c r="C8" s="15"/>
      <c r="D8" s="15"/>
      <c r="E8" s="15"/>
      <c r="F8" s="15"/>
      <c r="G8" s="16"/>
      <c r="H8" s="15"/>
      <c r="I8" s="15"/>
      <c r="J8" s="15"/>
      <c r="K8" s="15"/>
      <c r="L8" s="15"/>
      <c r="M8" s="15"/>
      <c r="N8" s="15"/>
      <c r="O8" s="15"/>
      <c r="P8" s="15"/>
      <c r="Q8" s="15"/>
      <c r="R8" s="15"/>
      <c r="S8" s="15"/>
      <c r="T8" s="15"/>
      <c r="U8" s="15"/>
      <c r="V8" s="15"/>
      <c r="W8" s="15"/>
    </row>
    <row r="9" spans="1:101" s="13" customFormat="1" ht="9" customHeight="1" x14ac:dyDescent="0.3">
      <c r="A9" s="15"/>
      <c r="B9" s="15"/>
      <c r="C9" s="15"/>
      <c r="D9" s="15"/>
      <c r="E9" s="15"/>
      <c r="F9" s="15"/>
      <c r="G9" s="16"/>
      <c r="H9" s="15"/>
      <c r="I9" s="15"/>
      <c r="J9" s="15"/>
      <c r="K9" s="15"/>
      <c r="L9" s="15"/>
      <c r="M9" s="15"/>
      <c r="N9" s="15"/>
      <c r="O9" s="15"/>
      <c r="P9" s="15"/>
      <c r="Q9" s="15"/>
      <c r="R9" s="15"/>
      <c r="S9" s="15"/>
      <c r="T9" s="15"/>
      <c r="U9" s="15"/>
      <c r="V9" s="15"/>
      <c r="W9" s="15"/>
    </row>
    <row r="10" spans="1:101" ht="12.75" customHeight="1" x14ac:dyDescent="0.3">
      <c r="A10" s="12" t="s">
        <v>7</v>
      </c>
      <c r="B10" s="27"/>
      <c r="C10" s="11" t="s">
        <v>8</v>
      </c>
      <c r="D10" s="15"/>
      <c r="E10" s="15"/>
      <c r="F10" s="15"/>
      <c r="G10" s="15"/>
      <c r="H10" s="15"/>
      <c r="I10" s="15"/>
      <c r="J10" s="16"/>
      <c r="K10" s="15"/>
      <c r="L10" s="15"/>
      <c r="M10" s="15"/>
      <c r="N10" s="15"/>
      <c r="O10" s="15"/>
      <c r="P10" s="15"/>
      <c r="Q10" s="15"/>
      <c r="R10" s="15"/>
      <c r="S10" s="15"/>
      <c r="T10" s="15"/>
      <c r="U10" s="15"/>
      <c r="V10" s="15"/>
      <c r="W10" s="15"/>
      <c r="X10" s="15"/>
      <c r="Y10" s="15"/>
      <c r="Z10" s="15"/>
    </row>
    <row r="11" spans="1:101" ht="12.75" customHeight="1" x14ac:dyDescent="0.3">
      <c r="A11" s="12"/>
      <c r="B11" s="28" t="s">
        <v>9</v>
      </c>
      <c r="C11" s="11"/>
      <c r="D11" s="15"/>
      <c r="E11" s="15"/>
      <c r="F11" s="15"/>
      <c r="G11" s="15"/>
      <c r="H11" s="15"/>
      <c r="I11" s="15"/>
      <c r="J11" s="16"/>
      <c r="K11" s="15"/>
      <c r="L11" s="15"/>
      <c r="M11" s="15"/>
      <c r="N11" s="15"/>
      <c r="O11" s="15"/>
      <c r="P11" s="15"/>
      <c r="Q11" s="29"/>
      <c r="R11" s="15"/>
      <c r="S11" s="15"/>
      <c r="T11" s="15"/>
      <c r="U11" s="15"/>
      <c r="V11" s="15"/>
      <c r="W11" s="15"/>
      <c r="X11" s="15"/>
      <c r="Y11" s="15"/>
      <c r="Z11" s="15"/>
    </row>
    <row r="12" spans="1:101" ht="12.75" customHeight="1" x14ac:dyDescent="0.3">
      <c r="A12" s="12"/>
      <c r="B12" s="30"/>
      <c r="C12" s="11"/>
      <c r="D12" s="15"/>
      <c r="E12" s="15"/>
      <c r="F12" s="15"/>
      <c r="G12" s="15"/>
      <c r="H12" s="15"/>
      <c r="I12" s="15"/>
      <c r="J12" s="16"/>
      <c r="K12" s="15"/>
      <c r="L12" s="15"/>
      <c r="M12" s="15"/>
      <c r="N12" s="15"/>
      <c r="O12" s="15"/>
      <c r="P12" s="15"/>
      <c r="Q12" s="15"/>
      <c r="R12" s="15"/>
      <c r="S12" s="15"/>
      <c r="T12" s="15"/>
      <c r="U12" s="15"/>
      <c r="V12" s="15"/>
      <c r="W12" s="15"/>
      <c r="X12" s="15"/>
      <c r="Y12" s="15"/>
      <c r="Z12" s="15"/>
    </row>
    <row r="13" spans="1:101" ht="12.75" customHeight="1" x14ac:dyDescent="0.3">
      <c r="A13" s="12"/>
      <c r="B13" s="30"/>
      <c r="C13" s="11" t="s">
        <v>10</v>
      </c>
      <c r="D13" s="15"/>
      <c r="E13" s="15"/>
      <c r="F13" s="15"/>
      <c r="G13" s="15"/>
      <c r="H13" s="15"/>
      <c r="I13" s="15"/>
      <c r="J13" s="16"/>
      <c r="K13" s="31"/>
      <c r="L13" s="15"/>
      <c r="M13" s="15"/>
      <c r="N13" s="15"/>
      <c r="O13" s="15"/>
      <c r="P13" s="32"/>
      <c r="Q13" s="15"/>
      <c r="R13" s="15"/>
      <c r="S13" s="15"/>
      <c r="T13" s="15"/>
      <c r="U13" s="15"/>
      <c r="V13" s="15"/>
      <c r="W13" s="15"/>
      <c r="X13" s="15"/>
      <c r="Y13" s="15"/>
      <c r="Z13" s="15"/>
    </row>
    <row r="14" spans="1:101" ht="12.75" customHeight="1" x14ac:dyDescent="0.3">
      <c r="A14" s="12"/>
      <c r="B14" s="28" t="s">
        <v>11</v>
      </c>
      <c r="C14" s="11"/>
      <c r="D14" s="15"/>
      <c r="E14" s="15"/>
      <c r="F14" s="15"/>
      <c r="G14" s="15"/>
      <c r="H14" s="15"/>
      <c r="I14" s="15"/>
      <c r="J14" s="32">
        <v>0.28000000000000003</v>
      </c>
      <c r="K14" s="33"/>
      <c r="L14" s="32"/>
      <c r="M14" s="15"/>
      <c r="N14" s="15"/>
      <c r="O14" s="15"/>
      <c r="P14" s="32"/>
      <c r="Q14" s="15"/>
      <c r="R14" s="15"/>
      <c r="S14" s="15"/>
      <c r="T14" s="15"/>
      <c r="U14" s="15"/>
      <c r="V14" s="15"/>
      <c r="W14" s="15"/>
      <c r="X14" s="15"/>
      <c r="Y14" s="15"/>
      <c r="Z14" s="15"/>
    </row>
    <row r="15" spans="1:101" ht="15" customHeight="1" x14ac:dyDescent="0.3">
      <c r="A15" s="12"/>
      <c r="B15" s="30"/>
      <c r="C15" s="11"/>
      <c r="D15" s="15"/>
      <c r="E15" s="15"/>
      <c r="F15" s="15"/>
      <c r="G15" s="15"/>
      <c r="H15" s="15"/>
      <c r="I15" s="15"/>
      <c r="J15" s="32">
        <v>0.25</v>
      </c>
      <c r="K15" s="33"/>
      <c r="L15" s="32"/>
      <c r="M15" s="15"/>
      <c r="N15" s="15"/>
      <c r="O15" s="15"/>
      <c r="P15" s="32"/>
      <c r="Q15" s="15"/>
      <c r="R15" s="15"/>
      <c r="S15" s="15"/>
      <c r="T15" s="15"/>
      <c r="U15" s="15"/>
      <c r="V15" s="15"/>
      <c r="W15" s="15"/>
      <c r="X15" s="15"/>
      <c r="Y15" s="15"/>
      <c r="Z15" s="15"/>
    </row>
    <row r="16" spans="1:101" ht="15" customHeight="1" x14ac:dyDescent="0.3">
      <c r="A16" s="12"/>
      <c r="B16" s="30"/>
      <c r="C16" s="11" t="s">
        <v>12</v>
      </c>
      <c r="D16" s="15"/>
      <c r="E16" s="15"/>
      <c r="F16" s="15"/>
      <c r="G16" s="15"/>
      <c r="H16" s="15"/>
      <c r="I16" s="15"/>
      <c r="J16" s="32">
        <v>0.15</v>
      </c>
      <c r="K16" s="33"/>
      <c r="L16" s="32"/>
      <c r="M16" s="15"/>
      <c r="N16" s="15"/>
      <c r="O16" s="15"/>
      <c r="P16" s="32"/>
      <c r="Q16" s="15"/>
      <c r="R16" s="15"/>
      <c r="S16" s="15"/>
      <c r="T16" s="15"/>
      <c r="U16" s="15"/>
      <c r="V16" s="15"/>
      <c r="W16" s="15"/>
      <c r="X16" s="15"/>
      <c r="Y16" s="15"/>
      <c r="Z16" s="15"/>
    </row>
    <row r="17" spans="1:26" ht="12.75" customHeight="1" x14ac:dyDescent="0.3">
      <c r="A17" s="12"/>
      <c r="B17" s="28" t="s">
        <v>13</v>
      </c>
      <c r="C17" s="11"/>
      <c r="D17" s="15"/>
      <c r="E17" s="15"/>
      <c r="F17" s="15"/>
      <c r="G17" s="15"/>
      <c r="H17" s="15"/>
      <c r="I17" s="15"/>
      <c r="J17" s="32">
        <v>0.2</v>
      </c>
      <c r="K17" s="33"/>
      <c r="L17" s="32"/>
      <c r="M17" s="15"/>
      <c r="N17" s="15"/>
      <c r="O17" s="15"/>
      <c r="P17" s="32"/>
      <c r="Q17" s="15"/>
      <c r="R17" s="15"/>
      <c r="S17" s="15"/>
      <c r="T17" s="15"/>
      <c r="U17" s="15"/>
      <c r="V17" s="15"/>
      <c r="W17" s="15"/>
      <c r="X17" s="15"/>
      <c r="Y17" s="15"/>
      <c r="Z17" s="15"/>
    </row>
    <row r="18" spans="1:26" ht="18" customHeight="1" x14ac:dyDescent="0.3">
      <c r="A18" s="12"/>
      <c r="B18" s="30"/>
      <c r="C18" s="11"/>
      <c r="D18" s="15"/>
      <c r="E18" s="15"/>
      <c r="F18" s="15"/>
      <c r="G18" s="15"/>
      <c r="H18" s="15"/>
      <c r="I18" s="15"/>
      <c r="J18" s="32">
        <v>0.2</v>
      </c>
      <c r="K18" s="33"/>
      <c r="L18" s="32"/>
      <c r="M18" s="15"/>
      <c r="N18" s="15"/>
      <c r="O18" s="15"/>
      <c r="P18" s="15"/>
      <c r="Q18" s="15"/>
      <c r="R18" s="15"/>
      <c r="S18" s="15"/>
      <c r="T18" s="15"/>
      <c r="U18" s="15"/>
      <c r="V18" s="15"/>
      <c r="W18" s="15"/>
      <c r="X18" s="15"/>
      <c r="Y18" s="15"/>
      <c r="Z18" s="15"/>
    </row>
    <row r="19" spans="1:26" ht="15" customHeight="1" x14ac:dyDescent="0.3">
      <c r="A19" s="12"/>
      <c r="B19" s="30"/>
      <c r="C19" s="11" t="s">
        <v>14</v>
      </c>
      <c r="D19" s="15"/>
      <c r="E19" s="15"/>
      <c r="F19" s="15"/>
      <c r="G19" s="15"/>
      <c r="H19" s="15"/>
      <c r="I19" s="15"/>
      <c r="J19" s="16"/>
      <c r="K19" s="15"/>
      <c r="L19" s="15"/>
      <c r="M19" s="15"/>
      <c r="N19" s="15"/>
      <c r="O19" s="15"/>
      <c r="P19" s="15"/>
      <c r="Q19" s="15"/>
      <c r="R19" s="15"/>
      <c r="S19" s="15"/>
      <c r="T19" s="15"/>
      <c r="U19" s="15"/>
      <c r="V19" s="15"/>
      <c r="W19" s="15"/>
      <c r="X19" s="15"/>
      <c r="Y19" s="15"/>
      <c r="Z19" s="15"/>
    </row>
    <row r="20" spans="1:26" ht="12.75" customHeight="1" x14ac:dyDescent="0.3">
      <c r="A20" s="12"/>
      <c r="B20" s="28" t="s">
        <v>15</v>
      </c>
      <c r="C20" s="11"/>
      <c r="D20" s="15"/>
      <c r="E20" s="15"/>
      <c r="F20" s="15"/>
      <c r="G20" s="15"/>
      <c r="H20" s="15"/>
      <c r="I20" s="15"/>
      <c r="J20" s="16"/>
      <c r="K20" s="15"/>
      <c r="L20" s="15"/>
      <c r="M20" s="15"/>
      <c r="N20" s="15"/>
      <c r="O20" s="15"/>
      <c r="P20" s="15"/>
      <c r="Q20" s="15"/>
      <c r="R20" s="15"/>
      <c r="S20" s="15"/>
      <c r="T20" s="15"/>
      <c r="U20" s="15"/>
      <c r="V20" s="15"/>
      <c r="W20" s="15"/>
      <c r="X20" s="15"/>
      <c r="Y20" s="15"/>
      <c r="Z20" s="15"/>
    </row>
    <row r="21" spans="1:26" ht="15" customHeight="1" x14ac:dyDescent="0.3">
      <c r="A21" s="12"/>
      <c r="B21" s="30"/>
      <c r="C21" s="11"/>
      <c r="D21" s="15"/>
      <c r="E21" s="15"/>
      <c r="F21" s="15"/>
      <c r="G21" s="15"/>
      <c r="H21" s="15"/>
      <c r="I21" s="15"/>
      <c r="J21" s="16"/>
      <c r="K21" s="15"/>
      <c r="L21" s="15"/>
      <c r="M21" s="15"/>
      <c r="N21" s="15"/>
      <c r="O21" s="15"/>
      <c r="P21" s="15"/>
      <c r="Q21" s="15"/>
      <c r="R21" s="15"/>
      <c r="S21" s="15"/>
      <c r="T21" s="15"/>
      <c r="U21" s="15"/>
      <c r="V21" s="15"/>
      <c r="W21" s="15"/>
      <c r="X21" s="15"/>
      <c r="Y21" s="15"/>
      <c r="Z21" s="15"/>
    </row>
    <row r="22" spans="1:26" ht="15" customHeight="1" x14ac:dyDescent="0.3">
      <c r="A22" s="34"/>
      <c r="B22" s="35"/>
      <c r="C22" s="10" t="s">
        <v>16</v>
      </c>
      <c r="D22" s="15"/>
      <c r="E22" s="15"/>
      <c r="F22" s="15"/>
      <c r="G22" s="15"/>
      <c r="H22" s="15"/>
      <c r="I22" s="15"/>
      <c r="J22" s="16"/>
      <c r="K22" s="15"/>
      <c r="L22" s="15"/>
      <c r="M22" s="15"/>
      <c r="N22" s="15"/>
      <c r="O22" s="15"/>
      <c r="P22" s="15"/>
      <c r="Q22" s="15"/>
      <c r="R22" s="15"/>
      <c r="S22" s="15"/>
      <c r="T22" s="15"/>
      <c r="U22" s="15"/>
      <c r="V22" s="15"/>
      <c r="W22" s="15"/>
      <c r="X22" s="15"/>
      <c r="Y22" s="15"/>
      <c r="Z22" s="15"/>
    </row>
    <row r="23" spans="1:26" ht="15" customHeight="1" x14ac:dyDescent="0.3">
      <c r="A23" s="34"/>
      <c r="B23" s="36" t="s">
        <v>17</v>
      </c>
      <c r="C23" s="10"/>
      <c r="D23" s="15"/>
      <c r="E23" s="15"/>
      <c r="F23" s="15"/>
      <c r="G23" s="15"/>
      <c r="H23" s="15"/>
      <c r="I23" s="15"/>
      <c r="J23" s="16"/>
      <c r="K23" s="15"/>
      <c r="L23" s="15"/>
      <c r="M23" s="15"/>
      <c r="N23" s="15"/>
      <c r="O23" s="15"/>
      <c r="P23" s="15"/>
      <c r="Q23" s="15"/>
      <c r="R23" s="15"/>
      <c r="S23" s="15"/>
      <c r="T23" s="15"/>
      <c r="U23" s="15"/>
      <c r="V23" s="15"/>
      <c r="W23" s="15"/>
      <c r="X23" s="15"/>
      <c r="Y23" s="15"/>
      <c r="Z23" s="15"/>
    </row>
    <row r="24" spans="1:26" ht="15" customHeight="1" x14ac:dyDescent="0.3">
      <c r="A24" s="34"/>
      <c r="B24" s="35"/>
      <c r="C24" s="10"/>
      <c r="D24" s="15"/>
      <c r="E24" s="15"/>
      <c r="F24" s="15"/>
      <c r="G24" s="15"/>
      <c r="H24" s="15"/>
      <c r="I24" s="15"/>
      <c r="J24" s="16"/>
      <c r="K24" s="15"/>
      <c r="L24" s="15"/>
      <c r="M24" s="15"/>
      <c r="N24" s="15"/>
      <c r="O24" s="15"/>
      <c r="P24" s="15"/>
      <c r="Q24" s="15"/>
      <c r="R24" s="15"/>
      <c r="S24" s="15"/>
      <c r="T24" s="15"/>
      <c r="U24" s="15"/>
      <c r="V24" s="15"/>
      <c r="W24" s="15"/>
      <c r="X24" s="15"/>
      <c r="Y24" s="15"/>
      <c r="Z24" s="15"/>
    </row>
    <row r="25" spans="1:26" ht="15.75" customHeight="1" x14ac:dyDescent="0.3">
      <c r="A25" s="9" t="s">
        <v>18</v>
      </c>
      <c r="B25" s="35"/>
      <c r="C25" s="10" t="s">
        <v>19</v>
      </c>
      <c r="D25" s="15"/>
      <c r="E25" s="15"/>
      <c r="F25" s="37" t="s">
        <v>20</v>
      </c>
      <c r="G25" s="37"/>
      <c r="H25" s="38" t="s">
        <v>21</v>
      </c>
      <c r="I25" s="15"/>
      <c r="J25" s="16"/>
      <c r="K25" s="15"/>
      <c r="L25" s="15"/>
      <c r="M25" s="15"/>
      <c r="N25" s="15"/>
      <c r="O25" s="15"/>
      <c r="P25" s="15"/>
      <c r="Q25" s="15"/>
      <c r="R25" s="15"/>
      <c r="S25" s="15"/>
      <c r="T25" s="15"/>
      <c r="U25" s="15"/>
      <c r="V25" s="15"/>
      <c r="W25" s="15"/>
      <c r="X25" s="15"/>
      <c r="Y25" s="15"/>
      <c r="Z25" s="15"/>
    </row>
    <row r="26" spans="1:26" ht="15.75" customHeight="1" x14ac:dyDescent="0.3">
      <c r="A26" s="9"/>
      <c r="B26" s="36" t="s">
        <v>22</v>
      </c>
      <c r="C26" s="10"/>
      <c r="D26" s="15"/>
      <c r="E26" s="15"/>
      <c r="F26" s="37" t="s">
        <v>23</v>
      </c>
      <c r="G26" s="37"/>
      <c r="H26" s="38" t="s">
        <v>24</v>
      </c>
      <c r="I26" s="15"/>
      <c r="J26" s="16"/>
      <c r="K26" s="15"/>
      <c r="L26" s="15"/>
      <c r="M26" s="15"/>
      <c r="N26" s="15"/>
      <c r="O26" s="15"/>
      <c r="P26" s="15"/>
      <c r="Q26" s="15"/>
      <c r="R26" s="15"/>
      <c r="S26" s="15"/>
      <c r="T26" s="15"/>
      <c r="U26" s="15"/>
      <c r="V26" s="15"/>
      <c r="W26" s="15"/>
      <c r="X26" s="15"/>
      <c r="Y26" s="15"/>
      <c r="Z26" s="15"/>
    </row>
    <row r="27" spans="1:26" ht="19.5" customHeight="1" x14ac:dyDescent="0.3">
      <c r="A27" s="9"/>
      <c r="B27" s="35"/>
      <c r="C27" s="10"/>
      <c r="D27" s="15"/>
      <c r="E27" s="15"/>
      <c r="F27" s="37" t="s">
        <v>25</v>
      </c>
      <c r="G27" s="37"/>
      <c r="H27" s="38" t="s">
        <v>26</v>
      </c>
      <c r="I27" s="15"/>
      <c r="J27" s="16"/>
      <c r="K27" s="15"/>
      <c r="L27" s="15"/>
      <c r="M27" s="15"/>
      <c r="N27" s="15"/>
      <c r="O27" s="15"/>
      <c r="P27" s="15"/>
      <c r="Q27" s="15"/>
      <c r="R27" s="15"/>
      <c r="S27" s="15"/>
      <c r="T27" s="15"/>
      <c r="U27" s="15"/>
      <c r="V27" s="15"/>
      <c r="W27" s="15"/>
      <c r="X27" s="15"/>
      <c r="Y27" s="15"/>
      <c r="Z27" s="15"/>
    </row>
    <row r="28" spans="1:26" ht="15" customHeight="1" x14ac:dyDescent="0.3">
      <c r="A28" s="9"/>
      <c r="B28" s="35"/>
      <c r="C28" s="10" t="s">
        <v>27</v>
      </c>
      <c r="D28" s="15"/>
      <c r="E28" s="15"/>
      <c r="F28" s="37"/>
      <c r="G28" s="37"/>
      <c r="H28" s="38" t="s">
        <v>28</v>
      </c>
      <c r="I28" s="15"/>
      <c r="J28" s="16"/>
      <c r="K28" s="15"/>
      <c r="L28" s="15"/>
      <c r="M28" s="15"/>
      <c r="N28" s="15"/>
      <c r="O28" s="15"/>
      <c r="P28" s="15"/>
      <c r="Q28" s="15"/>
      <c r="R28" s="15"/>
      <c r="S28" s="15"/>
      <c r="T28" s="15"/>
      <c r="U28" s="15"/>
      <c r="V28" s="15"/>
      <c r="W28" s="15"/>
      <c r="X28" s="15"/>
      <c r="Y28" s="15"/>
      <c r="Z28" s="15"/>
    </row>
    <row r="29" spans="1:26" ht="15" customHeight="1" x14ac:dyDescent="0.3">
      <c r="A29" s="9"/>
      <c r="B29" s="36" t="s">
        <v>29</v>
      </c>
      <c r="C29" s="10"/>
      <c r="D29" s="15"/>
      <c r="E29" s="15"/>
      <c r="F29" s="37"/>
      <c r="G29" s="37"/>
      <c r="H29" s="38" t="s">
        <v>30</v>
      </c>
      <c r="I29" s="15"/>
      <c r="J29" s="16"/>
      <c r="K29" s="15"/>
      <c r="L29" s="15"/>
      <c r="M29" s="15"/>
      <c r="N29" s="15"/>
      <c r="O29" s="15"/>
      <c r="P29" s="15"/>
      <c r="Q29" s="15"/>
      <c r="R29" s="15"/>
      <c r="S29" s="15"/>
      <c r="T29" s="15"/>
      <c r="U29" s="15"/>
      <c r="V29" s="15"/>
      <c r="W29" s="15"/>
      <c r="X29" s="15"/>
      <c r="Y29" s="15"/>
      <c r="Z29" s="15"/>
    </row>
    <row r="30" spans="1:26" ht="15" customHeight="1" x14ac:dyDescent="0.3">
      <c r="A30" s="9"/>
      <c r="B30" s="39"/>
      <c r="C30" s="10"/>
      <c r="D30" s="15"/>
      <c r="E30" s="15"/>
      <c r="F30" s="37"/>
      <c r="G30" s="37"/>
      <c r="H30" s="38" t="s">
        <v>31</v>
      </c>
      <c r="I30" s="15"/>
      <c r="J30" s="16"/>
      <c r="K30" s="15"/>
      <c r="L30" s="15"/>
      <c r="M30" s="15"/>
      <c r="N30" s="15"/>
      <c r="O30" s="15"/>
      <c r="P30" s="15"/>
      <c r="Q30" s="15"/>
      <c r="R30" s="15"/>
      <c r="S30" s="15"/>
      <c r="T30" s="15"/>
      <c r="U30" s="15"/>
      <c r="V30" s="15"/>
      <c r="W30" s="15"/>
      <c r="X30" s="15"/>
      <c r="Y30" s="15"/>
      <c r="Z30" s="15"/>
    </row>
    <row r="31" spans="1:26" s="13" customFormat="1" ht="15" customHeight="1" x14ac:dyDescent="0.3">
      <c r="D31" s="15"/>
      <c r="E31" s="15"/>
      <c r="F31" s="15"/>
      <c r="G31" s="15"/>
      <c r="H31" s="15"/>
      <c r="I31" s="15"/>
      <c r="J31" s="16"/>
      <c r="K31" s="15"/>
      <c r="L31" s="15"/>
      <c r="M31" s="15"/>
      <c r="N31" s="15"/>
      <c r="O31" s="15"/>
      <c r="P31" s="15"/>
      <c r="Q31" s="15"/>
      <c r="R31" s="15"/>
      <c r="S31" s="15"/>
      <c r="T31" s="15"/>
      <c r="U31" s="15"/>
      <c r="V31" s="15"/>
      <c r="W31" s="15"/>
      <c r="X31" s="15"/>
      <c r="Y31" s="15"/>
      <c r="Z31" s="15"/>
    </row>
    <row r="32" spans="1:26" ht="15" customHeight="1" x14ac:dyDescent="0.3">
      <c r="A32" s="8" t="s">
        <v>32</v>
      </c>
      <c r="B32" s="7" t="s">
        <v>33</v>
      </c>
      <c r="C32" s="6" t="s">
        <v>34</v>
      </c>
      <c r="D32" s="15"/>
      <c r="E32" s="15"/>
      <c r="F32" s="15"/>
      <c r="G32" s="15"/>
      <c r="H32" s="15"/>
      <c r="I32" s="15"/>
      <c r="J32" s="16"/>
      <c r="K32" s="15"/>
      <c r="L32" s="15"/>
      <c r="M32" s="15"/>
      <c r="N32" s="15"/>
      <c r="O32" s="15"/>
      <c r="P32" s="15"/>
      <c r="Q32" s="15"/>
      <c r="R32" s="15"/>
      <c r="S32" s="15"/>
      <c r="T32" s="15"/>
      <c r="U32" s="15"/>
      <c r="V32" s="15"/>
      <c r="W32" s="15"/>
      <c r="X32" s="15"/>
      <c r="Y32" s="15"/>
      <c r="Z32" s="15"/>
    </row>
    <row r="33" spans="1:26" ht="15" customHeight="1" x14ac:dyDescent="0.3">
      <c r="A33" s="8"/>
      <c r="B33" s="7"/>
      <c r="C33" s="6"/>
      <c r="D33" s="15"/>
      <c r="E33" s="15"/>
      <c r="F33" s="15"/>
      <c r="G33" s="15"/>
      <c r="H33" s="15"/>
      <c r="I33" s="15"/>
      <c r="J33" s="16"/>
      <c r="K33" s="15"/>
      <c r="L33" s="15"/>
      <c r="M33" s="15"/>
      <c r="N33" s="15"/>
      <c r="O33" s="15"/>
      <c r="P33" s="15"/>
      <c r="Q33" s="15"/>
      <c r="R33" s="15"/>
      <c r="S33" s="15"/>
      <c r="T33" s="15"/>
      <c r="U33" s="15"/>
      <c r="V33" s="15"/>
      <c r="W33" s="15"/>
      <c r="X33" s="15"/>
      <c r="Y33" s="15"/>
      <c r="Z33" s="15"/>
    </row>
    <row r="34" spans="1:26" ht="15" customHeight="1" x14ac:dyDescent="0.3">
      <c r="A34" s="15"/>
      <c r="B34" s="15"/>
      <c r="C34" s="15"/>
      <c r="D34" s="15"/>
      <c r="E34" s="15"/>
      <c r="F34" s="15"/>
      <c r="G34" s="16"/>
      <c r="H34" s="15"/>
      <c r="I34" s="15"/>
      <c r="J34" s="15"/>
      <c r="K34" s="15"/>
      <c r="L34" s="15"/>
      <c r="M34" s="15"/>
      <c r="N34" s="15"/>
      <c r="O34" s="15"/>
      <c r="P34" s="15"/>
      <c r="Q34" s="15"/>
      <c r="R34" s="15"/>
      <c r="S34" s="15"/>
      <c r="T34" s="15"/>
      <c r="U34" s="15"/>
      <c r="V34" s="15"/>
      <c r="W34" s="15"/>
    </row>
    <row r="35" spans="1:26" ht="15" customHeight="1" x14ac:dyDescent="0.3">
      <c r="A35" s="15"/>
      <c r="B35" s="15"/>
      <c r="C35" s="15"/>
      <c r="D35" s="15"/>
      <c r="E35" s="15"/>
      <c r="F35" s="15"/>
      <c r="G35" s="16"/>
      <c r="H35" s="15"/>
      <c r="I35" s="15"/>
      <c r="J35" s="15"/>
      <c r="K35" s="15"/>
      <c r="L35" s="15"/>
      <c r="M35" s="15"/>
      <c r="N35" s="15"/>
      <c r="O35" s="15"/>
      <c r="P35" s="15"/>
      <c r="Q35" s="15"/>
      <c r="R35" s="15"/>
      <c r="S35" s="15"/>
      <c r="T35" s="15"/>
      <c r="U35" s="15"/>
      <c r="V35" s="15"/>
      <c r="W35" s="15"/>
    </row>
    <row r="36" spans="1:26" ht="15" customHeight="1" x14ac:dyDescent="0.3">
      <c r="A36" s="15"/>
      <c r="B36" s="15"/>
      <c r="C36" s="15"/>
      <c r="D36" s="15"/>
      <c r="E36" s="15"/>
      <c r="F36" s="15"/>
      <c r="G36" s="16"/>
      <c r="H36" s="15"/>
      <c r="I36" s="15"/>
      <c r="J36" s="15"/>
      <c r="K36" s="15"/>
      <c r="L36" s="15"/>
      <c r="M36" s="15"/>
      <c r="N36" s="15"/>
      <c r="O36" s="15"/>
      <c r="P36" s="15"/>
      <c r="Q36" s="15"/>
      <c r="R36" s="15"/>
      <c r="S36" s="15"/>
      <c r="T36" s="15"/>
      <c r="U36" s="15"/>
      <c r="V36" s="15"/>
      <c r="W36" s="15"/>
    </row>
    <row r="37" spans="1:26" ht="15" customHeight="1" x14ac:dyDescent="0.3">
      <c r="A37" s="15"/>
      <c r="B37" s="15"/>
      <c r="C37" s="15"/>
      <c r="D37" s="15"/>
      <c r="E37" s="15"/>
      <c r="F37" s="15"/>
      <c r="G37" s="16"/>
      <c r="H37" s="15"/>
      <c r="I37" s="15"/>
      <c r="J37" s="15"/>
      <c r="K37" s="15"/>
      <c r="L37" s="15"/>
      <c r="M37" s="15"/>
      <c r="N37" s="15"/>
      <c r="O37" s="15"/>
      <c r="P37" s="15"/>
      <c r="Q37" s="15"/>
      <c r="R37" s="15"/>
      <c r="S37" s="15"/>
      <c r="T37" s="15"/>
      <c r="U37" s="15"/>
      <c r="V37" s="15"/>
      <c r="W37" s="15"/>
    </row>
    <row r="38" spans="1:26" ht="15" customHeight="1" x14ac:dyDescent="0.3">
      <c r="A38" s="15"/>
      <c r="B38" s="15"/>
      <c r="C38" s="15"/>
      <c r="D38" s="15"/>
      <c r="E38" s="15"/>
      <c r="F38" s="15"/>
      <c r="G38" s="15"/>
      <c r="H38" s="15"/>
      <c r="I38" s="15"/>
      <c r="J38" s="16"/>
      <c r="K38" s="15"/>
      <c r="L38" s="15"/>
      <c r="M38" s="15"/>
      <c r="N38" s="15"/>
      <c r="O38" s="15"/>
      <c r="P38" s="15"/>
      <c r="Q38" s="15"/>
      <c r="R38" s="15"/>
      <c r="S38" s="15"/>
      <c r="T38" s="15"/>
      <c r="U38" s="15"/>
      <c r="V38" s="15"/>
      <c r="W38" s="15"/>
      <c r="X38" s="15"/>
      <c r="Y38" s="15"/>
      <c r="Z38" s="15"/>
    </row>
    <row r="39" spans="1:26" ht="15" customHeight="1" x14ac:dyDescent="0.3">
      <c r="A39" s="15"/>
      <c r="B39" s="15"/>
      <c r="C39" s="15"/>
      <c r="D39" s="15"/>
      <c r="E39" s="15"/>
      <c r="F39" s="15"/>
      <c r="G39" s="15"/>
      <c r="H39" s="15"/>
      <c r="I39" s="15"/>
      <c r="J39" s="16"/>
      <c r="K39" s="15"/>
      <c r="L39" s="15"/>
      <c r="M39" s="15"/>
      <c r="N39" s="15"/>
      <c r="O39" s="15"/>
      <c r="P39" s="15"/>
      <c r="Q39" s="15"/>
      <c r="R39" s="15"/>
      <c r="S39" s="15"/>
      <c r="T39" s="15"/>
      <c r="U39" s="15"/>
      <c r="V39" s="15"/>
      <c r="W39" s="15"/>
      <c r="X39" s="15"/>
      <c r="Y39" s="15"/>
      <c r="Z39" s="15"/>
    </row>
    <row r="40" spans="1:26" ht="15" customHeight="1" x14ac:dyDescent="0.3">
      <c r="A40" s="15"/>
      <c r="B40" s="15"/>
      <c r="C40" s="15"/>
      <c r="D40" s="15"/>
      <c r="E40" s="15"/>
      <c r="F40" s="15"/>
      <c r="G40" s="15"/>
      <c r="H40" s="15"/>
      <c r="I40" s="15"/>
      <c r="J40" s="16"/>
      <c r="K40" s="15"/>
      <c r="L40" s="15"/>
      <c r="M40" s="15"/>
      <c r="N40" s="15"/>
      <c r="O40" s="15"/>
      <c r="P40" s="15"/>
      <c r="Q40" s="15"/>
      <c r="R40" s="15"/>
      <c r="S40" s="15"/>
      <c r="T40" s="15"/>
      <c r="U40" s="15"/>
      <c r="V40" s="15"/>
      <c r="W40" s="15"/>
      <c r="X40" s="15"/>
      <c r="Y40" s="15"/>
      <c r="Z40" s="15"/>
    </row>
    <row r="41" spans="1:26" ht="15" customHeight="1" x14ac:dyDescent="0.3">
      <c r="A41" s="15"/>
      <c r="B41" s="15"/>
      <c r="C41" s="15"/>
      <c r="D41" s="15"/>
      <c r="E41" s="15"/>
      <c r="F41" s="15"/>
      <c r="G41" s="15"/>
      <c r="H41" s="15"/>
      <c r="I41" s="15"/>
      <c r="J41" s="16"/>
      <c r="K41" s="15"/>
      <c r="L41" s="15"/>
      <c r="M41" s="15"/>
      <c r="N41" s="15"/>
      <c r="O41" s="15"/>
      <c r="P41" s="15"/>
      <c r="Q41" s="15"/>
      <c r="R41" s="15"/>
      <c r="S41" s="15"/>
      <c r="T41" s="15"/>
      <c r="U41" s="15"/>
      <c r="V41" s="15"/>
      <c r="W41" s="15"/>
      <c r="X41" s="15"/>
      <c r="Y41" s="15"/>
      <c r="Z41" s="15"/>
    </row>
    <row r="42" spans="1:26" ht="15" customHeight="1" x14ac:dyDescent="0.3">
      <c r="A42" s="15"/>
      <c r="B42" s="15"/>
      <c r="C42" s="15"/>
      <c r="D42" s="15"/>
      <c r="E42" s="15"/>
      <c r="F42" s="15"/>
      <c r="G42" s="15"/>
      <c r="H42" s="15"/>
      <c r="I42" s="15"/>
      <c r="J42" s="16"/>
      <c r="K42" s="15"/>
      <c r="L42" s="15"/>
      <c r="M42" s="15"/>
      <c r="N42" s="15"/>
      <c r="O42" s="15"/>
      <c r="P42" s="15"/>
      <c r="Q42" s="15"/>
      <c r="R42" s="15"/>
      <c r="S42" s="15"/>
      <c r="T42" s="15"/>
      <c r="U42" s="15"/>
      <c r="V42" s="15"/>
      <c r="W42" s="15"/>
      <c r="X42" s="15"/>
      <c r="Y42" s="15"/>
      <c r="Z42" s="15"/>
    </row>
    <row r="43" spans="1:26" ht="15" customHeight="1" x14ac:dyDescent="0.3">
      <c r="A43" s="15"/>
      <c r="B43" s="15"/>
      <c r="C43" s="15"/>
      <c r="D43" s="15"/>
      <c r="E43" s="15"/>
      <c r="F43" s="15"/>
      <c r="G43" s="15"/>
      <c r="H43" s="15"/>
      <c r="I43" s="15"/>
      <c r="J43" s="16"/>
      <c r="K43" s="15"/>
      <c r="L43" s="15"/>
      <c r="M43" s="15"/>
      <c r="N43" s="15"/>
      <c r="O43" s="15"/>
      <c r="P43" s="15"/>
      <c r="Q43" s="15"/>
      <c r="R43" s="15"/>
      <c r="S43" s="15"/>
      <c r="T43" s="15"/>
      <c r="U43" s="15"/>
      <c r="V43" s="15"/>
      <c r="W43" s="15"/>
      <c r="X43" s="15"/>
      <c r="Y43" s="15"/>
      <c r="Z43" s="15"/>
    </row>
    <row r="44" spans="1:26" ht="15" customHeight="1" x14ac:dyDescent="0.3">
      <c r="A44" s="15"/>
      <c r="B44" s="15"/>
      <c r="C44" s="15"/>
      <c r="D44" s="15"/>
      <c r="E44" s="15"/>
      <c r="F44" s="15"/>
      <c r="G44" s="15"/>
      <c r="H44" s="15"/>
      <c r="I44" s="15"/>
      <c r="J44" s="16"/>
      <c r="K44" s="15"/>
      <c r="L44" s="15"/>
      <c r="M44" s="15"/>
      <c r="N44" s="15"/>
      <c r="O44" s="15"/>
      <c r="P44" s="15"/>
      <c r="Q44" s="15"/>
      <c r="R44" s="15"/>
      <c r="S44" s="15"/>
      <c r="T44" s="15"/>
      <c r="U44" s="15"/>
      <c r="V44" s="15"/>
      <c r="W44" s="15"/>
      <c r="X44" s="15"/>
      <c r="Y44" s="15"/>
      <c r="Z44" s="15"/>
    </row>
    <row r="45" spans="1:26" ht="15" customHeight="1" x14ac:dyDescent="0.3">
      <c r="A45" s="15"/>
      <c r="B45" s="15"/>
      <c r="C45" s="15"/>
      <c r="D45" s="15"/>
      <c r="E45" s="15"/>
      <c r="F45" s="15"/>
      <c r="G45" s="15"/>
      <c r="H45" s="15"/>
      <c r="I45" s="15"/>
      <c r="J45" s="16"/>
      <c r="K45" s="15"/>
      <c r="L45" s="15"/>
      <c r="M45" s="15"/>
      <c r="N45" s="15"/>
      <c r="O45" s="15"/>
      <c r="P45" s="15"/>
      <c r="Q45" s="15"/>
      <c r="R45" s="15"/>
      <c r="S45" s="15"/>
      <c r="T45" s="15"/>
      <c r="U45" s="15"/>
      <c r="V45" s="15"/>
      <c r="W45" s="15"/>
      <c r="X45" s="15"/>
      <c r="Y45" s="15"/>
      <c r="Z45" s="15"/>
    </row>
    <row r="46" spans="1:26" ht="15" customHeight="1" x14ac:dyDescent="0.3">
      <c r="A46" s="15"/>
      <c r="B46" s="15"/>
      <c r="C46" s="15"/>
      <c r="D46" s="15"/>
      <c r="E46" s="15"/>
      <c r="F46" s="15"/>
      <c r="G46" s="15"/>
      <c r="H46" s="15"/>
      <c r="I46" s="15"/>
      <c r="J46" s="16"/>
      <c r="K46" s="15"/>
      <c r="L46" s="15"/>
      <c r="M46" s="15"/>
      <c r="N46" s="15"/>
      <c r="O46" s="15"/>
      <c r="P46" s="15"/>
      <c r="Q46" s="15"/>
      <c r="R46" s="15"/>
      <c r="S46" s="15"/>
      <c r="T46" s="15"/>
      <c r="U46" s="15"/>
      <c r="V46" s="15"/>
      <c r="W46" s="15"/>
      <c r="X46" s="15"/>
      <c r="Y46" s="15"/>
      <c r="Z46" s="15"/>
    </row>
    <row r="47" spans="1:26" ht="15" customHeight="1" x14ac:dyDescent="0.3">
      <c r="A47" s="15"/>
      <c r="B47" s="15"/>
      <c r="C47" s="15"/>
      <c r="D47" s="15"/>
      <c r="E47" s="15"/>
      <c r="F47" s="15"/>
      <c r="G47" s="15"/>
      <c r="H47" s="15"/>
      <c r="I47" s="15"/>
      <c r="J47" s="16"/>
      <c r="K47" s="15"/>
      <c r="L47" s="15"/>
      <c r="M47" s="15"/>
      <c r="N47" s="15"/>
      <c r="O47" s="15"/>
      <c r="P47" s="15"/>
      <c r="Q47" s="15"/>
      <c r="R47" s="15"/>
      <c r="S47" s="15"/>
      <c r="T47" s="15"/>
      <c r="U47" s="15"/>
      <c r="V47" s="15"/>
      <c r="W47" s="15"/>
      <c r="X47" s="15"/>
      <c r="Y47" s="15"/>
      <c r="Z47" s="15"/>
    </row>
    <row r="48" spans="1:26" ht="15" customHeight="1" x14ac:dyDescent="0.3">
      <c r="A48" s="15"/>
      <c r="B48" s="15"/>
      <c r="C48" s="15"/>
      <c r="D48" s="15"/>
      <c r="E48" s="15"/>
      <c r="F48" s="15"/>
      <c r="G48" s="15"/>
      <c r="H48" s="15"/>
      <c r="I48" s="15"/>
      <c r="J48" s="16"/>
      <c r="K48" s="15"/>
      <c r="L48" s="15"/>
      <c r="M48" s="15"/>
      <c r="N48" s="15"/>
      <c r="O48" s="15"/>
      <c r="P48" s="15"/>
      <c r="Q48" s="15"/>
      <c r="R48" s="15"/>
      <c r="S48" s="15"/>
      <c r="T48" s="15"/>
      <c r="U48" s="15"/>
      <c r="V48" s="15"/>
      <c r="W48" s="15"/>
      <c r="X48" s="15"/>
      <c r="Y48" s="15"/>
      <c r="Z48" s="15"/>
    </row>
    <row r="49" spans="1:26" ht="15" customHeight="1" x14ac:dyDescent="0.3">
      <c r="A49" s="15"/>
      <c r="B49" s="15"/>
      <c r="C49" s="15"/>
      <c r="D49" s="15"/>
      <c r="E49" s="15"/>
      <c r="F49" s="15"/>
      <c r="G49" s="15"/>
      <c r="H49" s="15"/>
      <c r="I49" s="15"/>
      <c r="J49" s="16"/>
      <c r="K49" s="15"/>
      <c r="L49" s="15"/>
      <c r="M49" s="15"/>
      <c r="N49" s="15"/>
      <c r="O49" s="15"/>
      <c r="P49" s="15"/>
      <c r="Q49" s="15"/>
      <c r="R49" s="15"/>
      <c r="S49" s="15"/>
      <c r="T49" s="15"/>
      <c r="U49" s="15"/>
      <c r="V49" s="15"/>
      <c r="W49" s="15"/>
      <c r="X49" s="15"/>
      <c r="Y49" s="15"/>
      <c r="Z49" s="15"/>
    </row>
    <row r="50" spans="1:26" ht="15" customHeight="1" x14ac:dyDescent="0.3">
      <c r="A50" s="15"/>
      <c r="B50" s="15"/>
      <c r="C50" s="15"/>
      <c r="D50" s="15"/>
      <c r="E50" s="15"/>
      <c r="F50" s="15"/>
      <c r="G50" s="15"/>
      <c r="H50" s="15"/>
      <c r="I50" s="15"/>
      <c r="J50" s="16"/>
      <c r="K50" s="15"/>
      <c r="L50" s="15"/>
      <c r="M50" s="15"/>
      <c r="N50" s="15"/>
      <c r="O50" s="15"/>
      <c r="P50" s="15"/>
      <c r="Q50" s="15"/>
      <c r="R50" s="15"/>
      <c r="S50" s="15"/>
      <c r="T50" s="15"/>
      <c r="U50" s="15"/>
      <c r="V50" s="15"/>
      <c r="W50" s="15"/>
      <c r="X50" s="15"/>
      <c r="Y50" s="15"/>
      <c r="Z50" s="15"/>
    </row>
    <row r="51" spans="1:26" ht="15" customHeight="1" x14ac:dyDescent="0.3">
      <c r="A51" s="15"/>
      <c r="B51" s="15"/>
      <c r="C51" s="15"/>
      <c r="D51" s="15"/>
      <c r="E51" s="15"/>
      <c r="F51" s="15"/>
      <c r="G51" s="15"/>
      <c r="H51" s="15"/>
      <c r="I51" s="15"/>
      <c r="J51" s="16"/>
      <c r="K51" s="15"/>
      <c r="L51" s="15"/>
      <c r="M51" s="15"/>
      <c r="N51" s="15"/>
      <c r="O51" s="15"/>
      <c r="P51" s="15"/>
      <c r="Q51" s="15"/>
      <c r="R51" s="15"/>
      <c r="S51" s="15"/>
      <c r="T51" s="15"/>
      <c r="U51" s="15"/>
      <c r="V51" s="15"/>
      <c r="W51" s="15"/>
      <c r="X51" s="15"/>
      <c r="Y51" s="15"/>
      <c r="Z51" s="15"/>
    </row>
    <row r="52" spans="1:26" ht="15" customHeight="1" x14ac:dyDescent="0.3">
      <c r="A52" s="15"/>
      <c r="B52" s="15"/>
      <c r="C52" s="15"/>
      <c r="D52" s="15"/>
      <c r="E52" s="15"/>
      <c r="F52" s="15"/>
      <c r="G52" s="15"/>
      <c r="H52" s="15"/>
      <c r="I52" s="15"/>
      <c r="J52" s="16"/>
      <c r="K52" s="15"/>
      <c r="L52" s="15"/>
      <c r="M52" s="15"/>
      <c r="N52" s="15"/>
      <c r="O52" s="15"/>
      <c r="P52" s="15"/>
      <c r="Q52" s="15"/>
      <c r="R52" s="15"/>
      <c r="S52" s="15"/>
      <c r="T52" s="15"/>
      <c r="U52" s="15"/>
      <c r="V52" s="15"/>
      <c r="W52" s="15"/>
      <c r="X52" s="15"/>
      <c r="Y52" s="15"/>
      <c r="Z52" s="15"/>
    </row>
    <row r="53" spans="1:26" ht="15" customHeight="1" x14ac:dyDescent="0.3">
      <c r="A53" s="15"/>
      <c r="B53" s="15"/>
      <c r="C53" s="15"/>
      <c r="D53" s="15"/>
      <c r="E53" s="15"/>
      <c r="F53" s="15"/>
      <c r="G53" s="15"/>
      <c r="H53" s="15"/>
      <c r="I53" s="15"/>
      <c r="J53" s="16"/>
      <c r="K53" s="15"/>
      <c r="L53" s="15"/>
      <c r="M53" s="15"/>
      <c r="N53" s="15"/>
      <c r="O53" s="15"/>
      <c r="P53" s="15"/>
      <c r="Q53" s="15"/>
      <c r="R53" s="15"/>
      <c r="S53" s="15"/>
      <c r="T53" s="15"/>
      <c r="U53" s="15"/>
      <c r="V53" s="15"/>
      <c r="W53" s="15"/>
      <c r="X53" s="15"/>
      <c r="Y53" s="15"/>
      <c r="Z53" s="15"/>
    </row>
    <row r="54" spans="1:26" ht="15" customHeight="1" x14ac:dyDescent="0.3">
      <c r="A54" s="15"/>
      <c r="B54" s="15"/>
      <c r="C54" s="15"/>
      <c r="D54" s="15"/>
      <c r="E54" s="15"/>
      <c r="F54" s="15"/>
      <c r="G54" s="15"/>
      <c r="H54" s="15"/>
      <c r="I54" s="15"/>
      <c r="J54" s="16"/>
      <c r="K54" s="15"/>
      <c r="L54" s="15"/>
      <c r="M54" s="15"/>
      <c r="N54" s="15"/>
      <c r="O54" s="15"/>
      <c r="P54" s="15"/>
      <c r="Q54" s="15"/>
      <c r="R54" s="15"/>
      <c r="S54" s="15"/>
      <c r="T54" s="15"/>
      <c r="U54" s="15"/>
      <c r="V54" s="15"/>
      <c r="W54" s="15"/>
      <c r="X54" s="15"/>
      <c r="Y54" s="15"/>
      <c r="Z54" s="15"/>
    </row>
    <row r="55" spans="1:26" ht="15" customHeight="1" x14ac:dyDescent="0.3">
      <c r="A55" s="15"/>
      <c r="B55" s="15"/>
      <c r="C55" s="15"/>
      <c r="D55" s="15"/>
      <c r="E55" s="15"/>
      <c r="F55" s="15"/>
      <c r="G55" s="15"/>
      <c r="H55" s="15"/>
      <c r="I55" s="15"/>
      <c r="J55" s="16"/>
      <c r="K55" s="15"/>
      <c r="L55" s="15"/>
      <c r="M55" s="15"/>
      <c r="N55" s="15"/>
      <c r="O55" s="15"/>
      <c r="P55" s="15"/>
      <c r="Q55" s="15"/>
      <c r="R55" s="15"/>
      <c r="S55" s="15"/>
      <c r="T55" s="15"/>
      <c r="U55" s="15"/>
      <c r="V55" s="15"/>
      <c r="W55" s="15"/>
      <c r="X55" s="15"/>
      <c r="Y55" s="15"/>
      <c r="Z55" s="15"/>
    </row>
    <row r="56" spans="1:26" ht="15" customHeight="1" x14ac:dyDescent="0.3">
      <c r="A56" s="15"/>
      <c r="B56" s="15"/>
      <c r="C56" s="15"/>
      <c r="D56" s="15"/>
      <c r="E56" s="15"/>
      <c r="F56" s="15"/>
      <c r="G56" s="15"/>
      <c r="H56" s="15"/>
      <c r="I56" s="15"/>
      <c r="J56" s="16"/>
      <c r="K56" s="15"/>
      <c r="L56" s="15"/>
      <c r="M56" s="15"/>
      <c r="N56" s="15"/>
      <c r="O56" s="15"/>
      <c r="P56" s="15"/>
      <c r="Q56" s="15"/>
      <c r="R56" s="15"/>
      <c r="S56" s="15"/>
      <c r="T56" s="15"/>
      <c r="U56" s="15"/>
      <c r="V56" s="15"/>
      <c r="W56" s="15"/>
      <c r="X56" s="15"/>
      <c r="Y56" s="15"/>
      <c r="Z56" s="15"/>
    </row>
    <row r="57" spans="1:26" ht="15" customHeight="1" x14ac:dyDescent="0.3">
      <c r="A57" s="15"/>
      <c r="B57" s="15"/>
      <c r="C57" s="15"/>
      <c r="D57" s="15"/>
      <c r="E57" s="15"/>
      <c r="F57" s="15"/>
      <c r="G57" s="15"/>
      <c r="H57" s="15"/>
      <c r="I57" s="15"/>
      <c r="J57" s="16"/>
      <c r="K57" s="15"/>
      <c r="L57" s="15"/>
      <c r="M57" s="15"/>
      <c r="N57" s="15"/>
      <c r="O57" s="15"/>
      <c r="P57" s="15"/>
      <c r="Q57" s="15"/>
      <c r="R57" s="15"/>
      <c r="S57" s="15"/>
      <c r="T57" s="15"/>
      <c r="U57" s="15"/>
      <c r="V57" s="15"/>
      <c r="W57" s="15"/>
      <c r="X57" s="15"/>
      <c r="Y57" s="15"/>
      <c r="Z57" s="15"/>
    </row>
    <row r="58" spans="1:26" ht="15" customHeight="1" x14ac:dyDescent="0.3">
      <c r="A58" s="15"/>
      <c r="B58" s="15"/>
      <c r="C58" s="15"/>
      <c r="D58" s="15"/>
      <c r="E58" s="15"/>
      <c r="F58" s="15"/>
      <c r="G58" s="15"/>
      <c r="H58" s="15"/>
      <c r="I58" s="15"/>
      <c r="J58" s="16"/>
      <c r="K58" s="15"/>
      <c r="L58" s="15"/>
      <c r="M58" s="15"/>
      <c r="N58" s="15"/>
      <c r="O58" s="15"/>
      <c r="P58" s="15"/>
      <c r="Q58" s="15"/>
      <c r="R58" s="15"/>
      <c r="S58" s="15"/>
      <c r="T58" s="15"/>
      <c r="U58" s="15"/>
      <c r="V58" s="15"/>
      <c r="W58" s="15"/>
      <c r="X58" s="15"/>
      <c r="Y58" s="15"/>
      <c r="Z58" s="15"/>
    </row>
    <row r="59" spans="1:26" ht="15" customHeight="1" x14ac:dyDescent="0.3">
      <c r="A59" s="15"/>
      <c r="B59" s="15"/>
      <c r="C59" s="15"/>
      <c r="D59" s="15"/>
      <c r="E59" s="15"/>
      <c r="F59" s="15"/>
      <c r="G59" s="15"/>
      <c r="H59" s="15"/>
      <c r="I59" s="15"/>
      <c r="J59" s="16"/>
      <c r="K59" s="15"/>
      <c r="L59" s="15"/>
      <c r="M59" s="15"/>
      <c r="N59" s="15"/>
      <c r="O59" s="15"/>
      <c r="P59" s="15"/>
      <c r="Q59" s="15"/>
      <c r="R59" s="15"/>
      <c r="S59" s="15"/>
      <c r="T59" s="15"/>
      <c r="U59" s="15"/>
      <c r="V59" s="15"/>
      <c r="W59" s="15"/>
      <c r="X59" s="15"/>
      <c r="Y59" s="15"/>
      <c r="Z59" s="15"/>
    </row>
    <row r="60" spans="1:26" ht="15" customHeight="1" x14ac:dyDescent="0.3">
      <c r="A60" s="15"/>
      <c r="B60" s="15"/>
      <c r="C60" s="15"/>
      <c r="D60" s="15"/>
      <c r="E60" s="15"/>
      <c r="F60" s="15"/>
      <c r="G60" s="15"/>
      <c r="H60" s="15"/>
      <c r="I60" s="15"/>
      <c r="J60" s="16"/>
      <c r="K60" s="15"/>
      <c r="L60" s="15"/>
      <c r="M60" s="15"/>
      <c r="N60" s="15"/>
      <c r="O60" s="15"/>
      <c r="P60" s="15"/>
      <c r="Q60" s="15"/>
      <c r="R60" s="15"/>
      <c r="S60" s="15"/>
      <c r="T60" s="15"/>
      <c r="U60" s="15"/>
      <c r="V60" s="15"/>
      <c r="W60" s="15"/>
      <c r="X60" s="15"/>
      <c r="Y60" s="15"/>
      <c r="Z60" s="15"/>
    </row>
    <row r="61" spans="1:26" ht="15" customHeight="1" x14ac:dyDescent="0.3">
      <c r="A61" s="15"/>
      <c r="B61" s="15"/>
      <c r="C61" s="15"/>
      <c r="D61" s="15"/>
      <c r="E61" s="15"/>
      <c r="F61" s="15"/>
      <c r="G61" s="15"/>
      <c r="H61" s="15"/>
      <c r="I61" s="15"/>
      <c r="J61" s="16"/>
      <c r="K61" s="15"/>
      <c r="L61" s="15"/>
      <c r="M61" s="15"/>
      <c r="N61" s="15"/>
      <c r="O61" s="15"/>
      <c r="P61" s="15"/>
      <c r="Q61" s="15"/>
      <c r="R61" s="15"/>
      <c r="S61" s="15"/>
      <c r="T61" s="15"/>
      <c r="U61" s="15"/>
      <c r="V61" s="15"/>
      <c r="W61" s="15"/>
      <c r="X61" s="15"/>
      <c r="Y61" s="15"/>
      <c r="Z61" s="15"/>
    </row>
    <row r="62" spans="1:26" ht="15" customHeight="1" x14ac:dyDescent="0.3">
      <c r="A62" s="15"/>
      <c r="B62" s="15"/>
      <c r="C62" s="15"/>
      <c r="D62" s="15"/>
      <c r="E62" s="15"/>
      <c r="F62" s="15"/>
      <c r="G62" s="15"/>
      <c r="H62" s="15"/>
      <c r="I62" s="15"/>
      <c r="J62" s="16"/>
      <c r="K62" s="15"/>
      <c r="L62" s="15"/>
      <c r="M62" s="15"/>
      <c r="N62" s="15"/>
      <c r="O62" s="15"/>
      <c r="P62" s="15"/>
      <c r="Q62" s="15"/>
      <c r="R62" s="15"/>
      <c r="S62" s="15"/>
      <c r="T62" s="15"/>
      <c r="U62" s="15"/>
      <c r="V62" s="15"/>
      <c r="W62" s="15"/>
      <c r="X62" s="15"/>
      <c r="Y62" s="15"/>
      <c r="Z62" s="15"/>
    </row>
    <row r="63" spans="1:26" ht="15" customHeight="1" x14ac:dyDescent="0.3">
      <c r="A63" s="15"/>
      <c r="B63" s="15"/>
      <c r="C63" s="15"/>
      <c r="D63" s="15"/>
      <c r="E63" s="15"/>
      <c r="F63" s="15"/>
      <c r="G63" s="15"/>
      <c r="H63" s="15"/>
      <c r="I63" s="15"/>
      <c r="J63" s="16"/>
      <c r="K63" s="15"/>
      <c r="L63" s="15"/>
      <c r="M63" s="15"/>
      <c r="N63" s="15"/>
      <c r="O63" s="15"/>
      <c r="P63" s="15"/>
      <c r="Q63" s="15"/>
      <c r="R63" s="15"/>
      <c r="S63" s="15"/>
      <c r="T63" s="15"/>
      <c r="U63" s="15"/>
      <c r="V63" s="15"/>
      <c r="W63" s="15"/>
      <c r="X63" s="15"/>
      <c r="Y63" s="15"/>
      <c r="Z63" s="15"/>
    </row>
    <row r="64" spans="1:26" ht="15" customHeight="1" x14ac:dyDescent="0.3">
      <c r="A64" s="15"/>
      <c r="B64" s="15"/>
      <c r="C64" s="15"/>
      <c r="D64" s="15"/>
      <c r="E64" s="15"/>
      <c r="F64" s="15"/>
      <c r="G64" s="15"/>
      <c r="H64" s="15"/>
      <c r="I64" s="15"/>
      <c r="J64" s="16"/>
      <c r="K64" s="15"/>
      <c r="L64" s="15"/>
      <c r="M64" s="15"/>
      <c r="N64" s="15"/>
      <c r="O64" s="15"/>
      <c r="P64" s="15"/>
      <c r="Q64" s="15"/>
      <c r="R64" s="15"/>
      <c r="S64" s="15"/>
      <c r="T64" s="15"/>
      <c r="U64" s="15"/>
      <c r="V64" s="15"/>
      <c r="W64" s="15"/>
      <c r="X64" s="15"/>
      <c r="Y64" s="15"/>
      <c r="Z64" s="15"/>
    </row>
    <row r="65" spans="1:26" ht="15" customHeight="1" x14ac:dyDescent="0.3">
      <c r="A65" s="15"/>
      <c r="B65" s="15"/>
      <c r="C65" s="15"/>
      <c r="D65" s="15"/>
      <c r="E65" s="15"/>
      <c r="F65" s="15"/>
      <c r="G65" s="15"/>
      <c r="H65" s="15"/>
      <c r="I65" s="15"/>
      <c r="J65" s="16"/>
      <c r="K65" s="15"/>
      <c r="L65" s="15"/>
      <c r="M65" s="15"/>
      <c r="N65" s="15"/>
      <c r="O65" s="15"/>
      <c r="P65" s="15"/>
      <c r="Q65" s="15"/>
      <c r="R65" s="15"/>
      <c r="S65" s="15"/>
      <c r="T65" s="15"/>
      <c r="U65" s="15"/>
      <c r="V65" s="15"/>
      <c r="W65" s="15"/>
      <c r="X65" s="15"/>
      <c r="Y65" s="15"/>
      <c r="Z65" s="15"/>
    </row>
    <row r="66" spans="1:26" ht="15" customHeight="1" x14ac:dyDescent="0.3">
      <c r="A66" s="15"/>
      <c r="B66" s="15"/>
      <c r="C66" s="15"/>
      <c r="D66" s="15"/>
      <c r="E66" s="15"/>
      <c r="F66" s="15"/>
      <c r="G66" s="15"/>
      <c r="H66" s="15"/>
      <c r="I66" s="15"/>
      <c r="J66" s="16"/>
      <c r="K66" s="15"/>
      <c r="L66" s="15"/>
      <c r="M66" s="15"/>
      <c r="N66" s="15"/>
      <c r="O66" s="15"/>
      <c r="P66" s="15"/>
      <c r="Q66" s="15"/>
      <c r="R66" s="15"/>
      <c r="S66" s="15"/>
      <c r="T66" s="15"/>
      <c r="U66" s="15"/>
      <c r="V66" s="15"/>
      <c r="W66" s="15"/>
      <c r="X66" s="15"/>
      <c r="Y66" s="15"/>
      <c r="Z66" s="15"/>
    </row>
    <row r="67" spans="1:26" ht="15" customHeight="1" x14ac:dyDescent="0.3">
      <c r="A67" s="15"/>
      <c r="B67" s="15"/>
      <c r="C67" s="15"/>
      <c r="D67" s="15"/>
      <c r="E67" s="15"/>
      <c r="F67" s="15"/>
      <c r="G67" s="15"/>
      <c r="H67" s="15"/>
      <c r="I67" s="15"/>
      <c r="J67" s="16"/>
      <c r="K67" s="15"/>
      <c r="L67" s="15"/>
      <c r="M67" s="15"/>
      <c r="N67" s="15"/>
      <c r="O67" s="15"/>
      <c r="P67" s="15"/>
      <c r="Q67" s="15"/>
      <c r="R67" s="15"/>
      <c r="S67" s="15"/>
      <c r="T67" s="15"/>
      <c r="U67" s="15"/>
      <c r="V67" s="15"/>
      <c r="W67" s="15"/>
      <c r="X67" s="15"/>
      <c r="Y67" s="15"/>
      <c r="Z67" s="15"/>
    </row>
    <row r="68" spans="1:26" ht="15" customHeight="1" x14ac:dyDescent="0.3">
      <c r="A68" s="15"/>
      <c r="B68" s="15"/>
      <c r="C68" s="15"/>
      <c r="D68" s="15"/>
      <c r="E68" s="15"/>
      <c r="F68" s="15"/>
      <c r="G68" s="15"/>
      <c r="H68" s="15"/>
      <c r="I68" s="15"/>
      <c r="J68" s="16"/>
      <c r="K68" s="15"/>
      <c r="L68" s="15"/>
      <c r="M68" s="15"/>
      <c r="N68" s="15"/>
      <c r="O68" s="15"/>
      <c r="P68" s="15"/>
      <c r="Q68" s="15"/>
      <c r="R68" s="15"/>
      <c r="S68" s="15"/>
      <c r="T68" s="15"/>
      <c r="U68" s="15"/>
      <c r="V68" s="15"/>
      <c r="W68" s="15"/>
      <c r="X68" s="15"/>
      <c r="Y68" s="15"/>
      <c r="Z68" s="15"/>
    </row>
    <row r="69" spans="1:26" ht="15" customHeight="1" x14ac:dyDescent="0.3">
      <c r="A69" s="15"/>
      <c r="B69" s="15"/>
      <c r="C69" s="15"/>
      <c r="D69" s="15"/>
      <c r="E69" s="15"/>
      <c r="F69" s="15"/>
      <c r="G69" s="15"/>
      <c r="H69" s="15"/>
      <c r="I69" s="15"/>
      <c r="J69" s="16"/>
      <c r="K69" s="15"/>
      <c r="L69" s="15"/>
      <c r="M69" s="15"/>
      <c r="N69" s="15"/>
      <c r="O69" s="15"/>
      <c r="P69" s="15"/>
      <c r="Q69" s="15"/>
      <c r="R69" s="15"/>
      <c r="S69" s="15"/>
      <c r="T69" s="15"/>
      <c r="U69" s="15"/>
      <c r="V69" s="15"/>
      <c r="W69" s="15"/>
      <c r="X69" s="15"/>
      <c r="Y69" s="15"/>
      <c r="Z69" s="15"/>
    </row>
    <row r="70" spans="1:26" ht="15" customHeight="1" x14ac:dyDescent="0.3">
      <c r="A70" s="15"/>
      <c r="B70" s="15"/>
      <c r="C70" s="15"/>
      <c r="D70" s="15"/>
      <c r="E70" s="15"/>
      <c r="F70" s="15"/>
      <c r="G70" s="15"/>
      <c r="H70" s="15"/>
      <c r="I70" s="15"/>
      <c r="J70" s="16"/>
      <c r="K70" s="15"/>
      <c r="L70" s="15"/>
      <c r="M70" s="15"/>
      <c r="N70" s="15"/>
      <c r="O70" s="15"/>
      <c r="P70" s="15"/>
      <c r="Q70" s="15"/>
      <c r="R70" s="15"/>
      <c r="S70" s="15"/>
      <c r="T70" s="15"/>
      <c r="U70" s="15"/>
      <c r="V70" s="15"/>
      <c r="W70" s="15"/>
      <c r="X70" s="15"/>
      <c r="Y70" s="15"/>
      <c r="Z70" s="15"/>
    </row>
    <row r="71" spans="1:26" ht="15" customHeight="1" x14ac:dyDescent="0.3">
      <c r="A71" s="15"/>
      <c r="B71" s="15"/>
      <c r="C71" s="15"/>
      <c r="D71" s="15"/>
      <c r="E71" s="15"/>
      <c r="F71" s="15"/>
      <c r="G71" s="15"/>
      <c r="H71" s="15"/>
      <c r="I71" s="15"/>
      <c r="J71" s="16"/>
      <c r="K71" s="15"/>
      <c r="L71" s="15"/>
      <c r="M71" s="15"/>
      <c r="N71" s="15"/>
      <c r="O71" s="15"/>
      <c r="P71" s="15"/>
      <c r="Q71" s="15"/>
      <c r="R71" s="15"/>
      <c r="S71" s="15"/>
      <c r="T71" s="15"/>
      <c r="U71" s="15"/>
      <c r="V71" s="15"/>
      <c r="W71" s="15"/>
      <c r="X71" s="15"/>
      <c r="Y71" s="15"/>
      <c r="Z71" s="15"/>
    </row>
    <row r="72" spans="1:26" ht="15" customHeight="1" x14ac:dyDescent="0.3">
      <c r="A72" s="15"/>
      <c r="B72" s="15"/>
      <c r="C72" s="15"/>
      <c r="D72" s="15"/>
      <c r="E72" s="15"/>
      <c r="F72" s="15"/>
      <c r="G72" s="15"/>
      <c r="H72" s="15"/>
      <c r="I72" s="15"/>
      <c r="J72" s="16"/>
      <c r="K72" s="15"/>
      <c r="L72" s="15"/>
      <c r="M72" s="15"/>
      <c r="N72" s="15"/>
      <c r="O72" s="15"/>
      <c r="P72" s="15"/>
      <c r="Q72" s="15"/>
      <c r="R72" s="15"/>
      <c r="S72" s="15"/>
      <c r="T72" s="15"/>
      <c r="U72" s="15"/>
      <c r="V72" s="15"/>
      <c r="W72" s="15"/>
      <c r="X72" s="15"/>
      <c r="Y72" s="15"/>
      <c r="Z72" s="15"/>
    </row>
    <row r="73" spans="1:26" ht="15" customHeight="1" x14ac:dyDescent="0.3">
      <c r="A73" s="15"/>
      <c r="B73" s="15"/>
      <c r="C73" s="15"/>
      <c r="D73" s="15"/>
      <c r="E73" s="15"/>
      <c r="F73" s="15"/>
      <c r="G73" s="15"/>
      <c r="H73" s="15"/>
      <c r="I73" s="15"/>
      <c r="J73" s="16"/>
      <c r="K73" s="15"/>
      <c r="L73" s="15"/>
      <c r="M73" s="15"/>
      <c r="N73" s="15"/>
      <c r="O73" s="15"/>
      <c r="P73" s="15"/>
      <c r="Q73" s="15"/>
      <c r="R73" s="15"/>
      <c r="S73" s="15"/>
      <c r="T73" s="15"/>
      <c r="U73" s="15"/>
      <c r="V73" s="15"/>
      <c r="W73" s="15"/>
      <c r="X73" s="15"/>
      <c r="Y73" s="15"/>
      <c r="Z73" s="15"/>
    </row>
    <row r="74" spans="1:26" ht="15" customHeight="1" x14ac:dyDescent="0.3">
      <c r="A74" s="15"/>
      <c r="B74" s="15"/>
      <c r="C74" s="15"/>
      <c r="D74" s="15"/>
      <c r="E74" s="15"/>
      <c r="F74" s="15"/>
      <c r="G74" s="15"/>
      <c r="H74" s="15"/>
      <c r="I74" s="15"/>
      <c r="J74" s="16"/>
      <c r="K74" s="15"/>
      <c r="L74" s="15"/>
      <c r="M74" s="15"/>
      <c r="N74" s="15"/>
      <c r="O74" s="15"/>
      <c r="P74" s="15"/>
      <c r="Q74" s="15"/>
      <c r="R74" s="15"/>
      <c r="S74" s="15"/>
      <c r="T74" s="15"/>
      <c r="U74" s="15"/>
      <c r="V74" s="15"/>
      <c r="W74" s="15"/>
      <c r="X74" s="15"/>
      <c r="Y74" s="15"/>
      <c r="Z74" s="15"/>
    </row>
    <row r="75" spans="1:26" ht="15" customHeight="1" x14ac:dyDescent="0.3">
      <c r="A75" s="15"/>
      <c r="B75" s="15"/>
      <c r="C75" s="15"/>
      <c r="D75" s="15"/>
      <c r="E75" s="15"/>
      <c r="F75" s="15"/>
      <c r="G75" s="15"/>
      <c r="H75" s="15"/>
      <c r="I75" s="15"/>
      <c r="J75" s="16"/>
      <c r="K75" s="15"/>
      <c r="L75" s="15"/>
      <c r="M75" s="15"/>
      <c r="N75" s="15"/>
      <c r="O75" s="15"/>
      <c r="P75" s="15"/>
      <c r="Q75" s="15"/>
      <c r="R75" s="15"/>
      <c r="S75" s="15"/>
      <c r="T75" s="15"/>
      <c r="U75" s="15"/>
      <c r="V75" s="15"/>
      <c r="W75" s="15"/>
      <c r="X75" s="15"/>
      <c r="Y75" s="15"/>
      <c r="Z75" s="15"/>
    </row>
    <row r="76" spans="1:26" ht="15" customHeight="1" x14ac:dyDescent="0.3">
      <c r="A76" s="15"/>
      <c r="B76" s="15"/>
      <c r="C76" s="15"/>
      <c r="D76" s="15"/>
      <c r="E76" s="15"/>
      <c r="F76" s="15"/>
      <c r="G76" s="15"/>
      <c r="H76" s="15"/>
      <c r="I76" s="15"/>
      <c r="J76" s="16"/>
      <c r="K76" s="15"/>
      <c r="L76" s="15"/>
      <c r="M76" s="15"/>
      <c r="N76" s="15"/>
      <c r="O76" s="15"/>
      <c r="P76" s="15"/>
      <c r="Q76" s="15"/>
      <c r="R76" s="15"/>
      <c r="S76" s="15"/>
      <c r="T76" s="15"/>
      <c r="U76" s="15"/>
      <c r="V76" s="15"/>
      <c r="W76" s="15"/>
      <c r="X76" s="15"/>
      <c r="Y76" s="15"/>
      <c r="Z76" s="15"/>
    </row>
    <row r="77" spans="1:26" ht="15" customHeight="1" x14ac:dyDescent="0.3">
      <c r="A77" s="15"/>
      <c r="B77" s="15"/>
      <c r="C77" s="15"/>
      <c r="D77" s="15"/>
      <c r="E77" s="15"/>
      <c r="F77" s="15"/>
      <c r="G77" s="15"/>
      <c r="H77" s="15"/>
      <c r="I77" s="15"/>
      <c r="J77" s="16"/>
      <c r="K77" s="15"/>
      <c r="L77" s="15"/>
      <c r="M77" s="15"/>
      <c r="N77" s="15"/>
      <c r="O77" s="15"/>
      <c r="P77" s="15"/>
      <c r="Q77" s="15"/>
      <c r="R77" s="15"/>
      <c r="S77" s="15"/>
      <c r="T77" s="15"/>
      <c r="U77" s="15"/>
      <c r="V77" s="15"/>
      <c r="W77" s="15"/>
      <c r="X77" s="15"/>
      <c r="Y77" s="15"/>
      <c r="Z77" s="15"/>
    </row>
    <row r="78" spans="1:26" ht="15" customHeight="1" x14ac:dyDescent="0.3">
      <c r="A78" s="15"/>
      <c r="B78" s="15"/>
      <c r="C78" s="15"/>
      <c r="D78" s="15"/>
      <c r="E78" s="15"/>
      <c r="F78" s="15"/>
      <c r="G78" s="15"/>
      <c r="H78" s="15"/>
      <c r="I78" s="15"/>
      <c r="J78" s="16"/>
      <c r="K78" s="15"/>
      <c r="L78" s="15"/>
      <c r="M78" s="15"/>
      <c r="N78" s="15"/>
      <c r="O78" s="15"/>
      <c r="P78" s="15"/>
      <c r="Q78" s="15"/>
      <c r="R78" s="15"/>
      <c r="S78" s="15"/>
      <c r="T78" s="15"/>
      <c r="U78" s="15"/>
      <c r="V78" s="15"/>
      <c r="W78" s="15"/>
      <c r="X78" s="15"/>
      <c r="Y78" s="15"/>
      <c r="Z78" s="15"/>
    </row>
    <row r="79" spans="1:26" ht="15" customHeight="1" x14ac:dyDescent="0.3">
      <c r="A79" s="15"/>
      <c r="B79" s="15"/>
      <c r="C79" s="15"/>
      <c r="D79" s="15"/>
      <c r="E79" s="15"/>
      <c r="F79" s="15"/>
      <c r="G79" s="15"/>
      <c r="H79" s="15"/>
      <c r="I79" s="15"/>
      <c r="J79" s="16"/>
      <c r="K79" s="15"/>
      <c r="L79" s="15"/>
      <c r="M79" s="15"/>
      <c r="N79" s="15"/>
      <c r="O79" s="15"/>
      <c r="P79" s="15"/>
      <c r="Q79" s="15"/>
      <c r="R79" s="15"/>
      <c r="S79" s="15"/>
      <c r="T79" s="15"/>
      <c r="U79" s="15"/>
      <c r="V79" s="15"/>
      <c r="W79" s="15"/>
      <c r="X79" s="15"/>
      <c r="Y79" s="15"/>
      <c r="Z79" s="15"/>
    </row>
    <row r="80" spans="1:26" ht="15" customHeight="1" x14ac:dyDescent="0.3">
      <c r="A80" s="15"/>
      <c r="B80" s="15"/>
      <c r="C80" s="15"/>
      <c r="D80" s="15"/>
      <c r="E80" s="15"/>
      <c r="F80" s="15"/>
      <c r="G80" s="15"/>
      <c r="H80" s="15"/>
      <c r="I80" s="15"/>
      <c r="J80" s="16"/>
      <c r="K80" s="15"/>
      <c r="L80" s="15"/>
      <c r="M80" s="15"/>
      <c r="N80" s="15"/>
      <c r="O80" s="15"/>
      <c r="P80" s="15"/>
      <c r="Q80" s="15"/>
      <c r="R80" s="15"/>
      <c r="S80" s="15"/>
      <c r="T80" s="15"/>
      <c r="U80" s="15"/>
      <c r="V80" s="15"/>
      <c r="W80" s="15"/>
      <c r="X80" s="15"/>
      <c r="Y80" s="15"/>
      <c r="Z80" s="15"/>
    </row>
    <row r="81" spans="1:26" ht="15" customHeight="1" x14ac:dyDescent="0.3">
      <c r="A81" s="15"/>
      <c r="B81" s="15"/>
      <c r="C81" s="15"/>
      <c r="D81" s="15"/>
      <c r="E81" s="15"/>
      <c r="F81" s="15"/>
      <c r="G81" s="15"/>
      <c r="H81" s="15"/>
      <c r="I81" s="15"/>
      <c r="J81" s="16"/>
      <c r="K81" s="15"/>
      <c r="L81" s="15"/>
      <c r="M81" s="15"/>
      <c r="N81" s="15"/>
      <c r="O81" s="15"/>
      <c r="P81" s="15"/>
      <c r="Q81" s="15"/>
      <c r="R81" s="15"/>
      <c r="S81" s="15"/>
      <c r="T81" s="15"/>
      <c r="U81" s="15"/>
      <c r="V81" s="15"/>
      <c r="W81" s="15"/>
      <c r="X81" s="15"/>
      <c r="Y81" s="15"/>
      <c r="Z81" s="15"/>
    </row>
    <row r="82" spans="1:26" ht="15" customHeight="1" x14ac:dyDescent="0.3">
      <c r="A82" s="15"/>
      <c r="B82" s="15"/>
      <c r="C82" s="15"/>
      <c r="D82" s="15"/>
      <c r="E82" s="15"/>
      <c r="F82" s="15"/>
      <c r="G82" s="15"/>
      <c r="H82" s="15"/>
      <c r="I82" s="15"/>
      <c r="J82" s="16"/>
      <c r="K82" s="15"/>
      <c r="L82" s="15"/>
      <c r="M82" s="15"/>
      <c r="N82" s="15"/>
      <c r="O82" s="15"/>
      <c r="P82" s="15"/>
      <c r="Q82" s="15"/>
      <c r="R82" s="15"/>
      <c r="S82" s="15"/>
      <c r="T82" s="15"/>
      <c r="U82" s="15"/>
      <c r="V82" s="15"/>
      <c r="W82" s="15"/>
      <c r="X82" s="15"/>
      <c r="Y82" s="15"/>
      <c r="Z82" s="15"/>
    </row>
    <row r="83" spans="1:26" ht="15" customHeight="1" x14ac:dyDescent="0.3">
      <c r="A83" s="15"/>
      <c r="B83" s="15"/>
      <c r="C83" s="15"/>
      <c r="D83" s="15"/>
      <c r="E83" s="15"/>
      <c r="F83" s="15"/>
      <c r="G83" s="15"/>
      <c r="H83" s="15"/>
      <c r="I83" s="15"/>
      <c r="J83" s="16"/>
      <c r="K83" s="15"/>
      <c r="L83" s="15"/>
      <c r="M83" s="15"/>
      <c r="N83" s="15"/>
      <c r="O83" s="15"/>
      <c r="P83" s="15"/>
      <c r="Q83" s="15"/>
      <c r="R83" s="15"/>
      <c r="S83" s="15"/>
      <c r="T83" s="15"/>
      <c r="U83" s="15"/>
      <c r="V83" s="15"/>
      <c r="W83" s="15"/>
      <c r="X83" s="15"/>
      <c r="Y83" s="15"/>
      <c r="Z83" s="15"/>
    </row>
    <row r="84" spans="1:26" ht="15" customHeight="1" x14ac:dyDescent="0.3">
      <c r="A84" s="15"/>
      <c r="B84" s="15"/>
      <c r="C84" s="15"/>
      <c r="D84" s="15"/>
      <c r="E84" s="15"/>
      <c r="F84" s="15"/>
      <c r="G84" s="15"/>
      <c r="H84" s="15"/>
      <c r="I84" s="15"/>
      <c r="J84" s="16"/>
      <c r="K84" s="15"/>
      <c r="L84" s="15"/>
      <c r="M84" s="15"/>
      <c r="N84" s="15"/>
      <c r="O84" s="15"/>
      <c r="P84" s="15"/>
      <c r="Q84" s="15"/>
      <c r="R84" s="15"/>
      <c r="S84" s="15"/>
      <c r="T84" s="15"/>
      <c r="U84" s="15"/>
      <c r="V84" s="15"/>
      <c r="W84" s="15"/>
      <c r="X84" s="15"/>
      <c r="Y84" s="15"/>
      <c r="Z84" s="15"/>
    </row>
    <row r="85" spans="1:26" ht="15" customHeight="1" x14ac:dyDescent="0.3">
      <c r="A85" s="15"/>
      <c r="B85" s="15"/>
      <c r="C85" s="15"/>
      <c r="D85" s="15"/>
      <c r="E85" s="15"/>
      <c r="F85" s="15"/>
      <c r="G85" s="15"/>
      <c r="H85" s="15"/>
      <c r="I85" s="15"/>
      <c r="J85" s="16"/>
      <c r="K85" s="15"/>
      <c r="L85" s="15"/>
      <c r="M85" s="15"/>
      <c r="N85" s="15"/>
      <c r="O85" s="15"/>
      <c r="P85" s="15"/>
      <c r="Q85" s="15"/>
      <c r="R85" s="15"/>
      <c r="S85" s="15"/>
      <c r="T85" s="15"/>
      <c r="U85" s="15"/>
      <c r="V85" s="15"/>
      <c r="W85" s="15"/>
      <c r="X85" s="15"/>
      <c r="Y85" s="15"/>
      <c r="Z85" s="15"/>
    </row>
    <row r="86" spans="1:26" ht="15" customHeight="1" x14ac:dyDescent="0.3">
      <c r="A86" s="15"/>
      <c r="B86" s="15"/>
      <c r="C86" s="15"/>
      <c r="D86" s="15"/>
      <c r="E86" s="15"/>
      <c r="F86" s="15"/>
      <c r="G86" s="15"/>
      <c r="H86" s="15"/>
      <c r="I86" s="15"/>
      <c r="J86" s="16"/>
      <c r="K86" s="15"/>
      <c r="L86" s="15"/>
      <c r="M86" s="15"/>
      <c r="N86" s="15"/>
      <c r="O86" s="15"/>
      <c r="P86" s="15"/>
      <c r="Q86" s="15"/>
      <c r="R86" s="15"/>
      <c r="S86" s="15"/>
      <c r="T86" s="15"/>
      <c r="U86" s="15"/>
      <c r="V86" s="15"/>
      <c r="W86" s="15"/>
      <c r="X86" s="15"/>
      <c r="Y86" s="15"/>
      <c r="Z86" s="15"/>
    </row>
    <row r="87" spans="1:26" ht="15" customHeight="1" x14ac:dyDescent="0.3">
      <c r="A87" s="15"/>
      <c r="B87" s="15"/>
      <c r="C87" s="15"/>
      <c r="D87" s="15"/>
      <c r="E87" s="15"/>
      <c r="F87" s="15"/>
      <c r="G87" s="15"/>
      <c r="H87" s="15"/>
      <c r="I87" s="15"/>
      <c r="J87" s="16"/>
      <c r="K87" s="15"/>
      <c r="L87" s="15"/>
      <c r="M87" s="15"/>
      <c r="N87" s="15"/>
      <c r="O87" s="15"/>
      <c r="P87" s="15"/>
      <c r="Q87" s="15"/>
      <c r="R87" s="15"/>
      <c r="S87" s="15"/>
      <c r="T87" s="15"/>
      <c r="U87" s="15"/>
      <c r="V87" s="15"/>
      <c r="W87" s="15"/>
      <c r="X87" s="15"/>
      <c r="Y87" s="15"/>
      <c r="Z87" s="15"/>
    </row>
    <row r="88" spans="1:26" ht="15" customHeight="1" x14ac:dyDescent="0.3">
      <c r="A88" s="15"/>
      <c r="B88" s="15"/>
      <c r="C88" s="15"/>
      <c r="D88" s="15"/>
      <c r="E88" s="15"/>
      <c r="F88" s="15"/>
      <c r="G88" s="15"/>
      <c r="H88" s="15"/>
      <c r="I88" s="15"/>
      <c r="J88" s="16"/>
      <c r="K88" s="15"/>
      <c r="L88" s="15"/>
      <c r="M88" s="15"/>
      <c r="N88" s="15"/>
      <c r="O88" s="15"/>
      <c r="P88" s="15"/>
      <c r="Q88" s="15"/>
      <c r="R88" s="15"/>
      <c r="S88" s="15"/>
      <c r="T88" s="15"/>
      <c r="U88" s="15"/>
      <c r="V88" s="15"/>
      <c r="W88" s="15"/>
      <c r="X88" s="15"/>
      <c r="Y88" s="15"/>
      <c r="Z88" s="15"/>
    </row>
    <row r="89" spans="1:26" ht="15" customHeight="1" x14ac:dyDescent="0.3">
      <c r="A89" s="15"/>
      <c r="B89" s="15"/>
      <c r="C89" s="15"/>
      <c r="D89" s="15"/>
      <c r="E89" s="15"/>
      <c r="F89" s="15"/>
      <c r="G89" s="15"/>
      <c r="H89" s="15"/>
      <c r="I89" s="15"/>
      <c r="J89" s="16"/>
      <c r="K89" s="15"/>
      <c r="L89" s="15"/>
      <c r="M89" s="15"/>
      <c r="N89" s="15"/>
      <c r="O89" s="15"/>
      <c r="P89" s="15"/>
      <c r="Q89" s="15"/>
      <c r="R89" s="15"/>
      <c r="S89" s="15"/>
      <c r="T89" s="15"/>
      <c r="U89" s="15"/>
      <c r="V89" s="15"/>
      <c r="W89" s="15"/>
      <c r="X89" s="15"/>
      <c r="Y89" s="15"/>
      <c r="Z89" s="15"/>
    </row>
    <row r="90" spans="1:26" ht="15" customHeight="1" x14ac:dyDescent="0.3">
      <c r="A90" s="15"/>
      <c r="B90" s="15"/>
      <c r="C90" s="15"/>
      <c r="D90" s="15"/>
      <c r="E90" s="15"/>
      <c r="F90" s="15"/>
      <c r="G90" s="15"/>
      <c r="H90" s="15"/>
      <c r="I90" s="15"/>
      <c r="J90" s="16"/>
      <c r="K90" s="15"/>
      <c r="L90" s="15"/>
      <c r="M90" s="15"/>
      <c r="N90" s="15"/>
      <c r="O90" s="15"/>
      <c r="P90" s="15"/>
      <c r="Q90" s="15"/>
      <c r="R90" s="15"/>
      <c r="S90" s="15"/>
      <c r="T90" s="15"/>
      <c r="U90" s="15"/>
      <c r="V90" s="15"/>
      <c r="W90" s="15"/>
      <c r="X90" s="15"/>
      <c r="Y90" s="15"/>
      <c r="Z90" s="15"/>
    </row>
    <row r="91" spans="1:26" ht="15" customHeight="1" x14ac:dyDescent="0.3">
      <c r="A91" s="15"/>
      <c r="B91" s="15"/>
      <c r="C91" s="15"/>
      <c r="D91" s="15"/>
      <c r="E91" s="15"/>
      <c r="F91" s="15"/>
      <c r="G91" s="15"/>
      <c r="H91" s="15"/>
      <c r="I91" s="15"/>
      <c r="J91" s="16"/>
      <c r="K91" s="15"/>
      <c r="L91" s="15"/>
      <c r="M91" s="15"/>
      <c r="N91" s="15"/>
      <c r="O91" s="15"/>
      <c r="P91" s="15"/>
      <c r="Q91" s="15"/>
      <c r="R91" s="15"/>
      <c r="S91" s="15"/>
      <c r="T91" s="15"/>
      <c r="U91" s="15"/>
      <c r="V91" s="15"/>
      <c r="W91" s="15"/>
      <c r="X91" s="15"/>
      <c r="Y91" s="15"/>
      <c r="Z91" s="15"/>
    </row>
    <row r="92" spans="1:26" ht="15" customHeight="1" x14ac:dyDescent="0.3">
      <c r="A92" s="15"/>
      <c r="B92" s="15"/>
      <c r="C92" s="15"/>
      <c r="D92" s="15"/>
      <c r="E92" s="15"/>
      <c r="F92" s="15"/>
      <c r="G92" s="15"/>
      <c r="H92" s="15"/>
      <c r="I92" s="15"/>
      <c r="J92" s="16"/>
      <c r="K92" s="15"/>
      <c r="L92" s="15"/>
      <c r="M92" s="15"/>
      <c r="N92" s="15"/>
      <c r="O92" s="15"/>
      <c r="P92" s="15"/>
      <c r="Q92" s="15"/>
      <c r="R92" s="15"/>
      <c r="S92" s="15"/>
      <c r="T92" s="15"/>
      <c r="U92" s="15"/>
      <c r="V92" s="15"/>
      <c r="W92" s="15"/>
      <c r="X92" s="15"/>
      <c r="Y92" s="15"/>
      <c r="Z92" s="15"/>
    </row>
    <row r="93" spans="1:26" ht="15" customHeight="1" x14ac:dyDescent="0.3">
      <c r="A93" s="15"/>
      <c r="B93" s="15"/>
      <c r="C93" s="15"/>
      <c r="D93" s="15"/>
      <c r="E93" s="15"/>
      <c r="F93" s="15"/>
      <c r="G93" s="15"/>
      <c r="H93" s="15"/>
      <c r="I93" s="15"/>
      <c r="J93" s="16"/>
      <c r="K93" s="15"/>
      <c r="L93" s="15"/>
      <c r="M93" s="15"/>
      <c r="N93" s="15"/>
      <c r="O93" s="15"/>
      <c r="P93" s="15"/>
      <c r="Q93" s="15"/>
      <c r="R93" s="15"/>
      <c r="S93" s="15"/>
      <c r="T93" s="15"/>
      <c r="U93" s="15"/>
      <c r="V93" s="15"/>
      <c r="W93" s="15"/>
      <c r="X93" s="15"/>
      <c r="Y93" s="15"/>
      <c r="Z93" s="15"/>
    </row>
    <row r="94" spans="1:26" ht="15" customHeight="1" x14ac:dyDescent="0.3">
      <c r="A94" s="15"/>
      <c r="B94" s="15"/>
      <c r="C94" s="15"/>
      <c r="D94" s="15"/>
      <c r="E94" s="15"/>
      <c r="F94" s="15"/>
      <c r="G94" s="15"/>
      <c r="H94" s="15"/>
      <c r="I94" s="15"/>
      <c r="J94" s="16"/>
      <c r="K94" s="15"/>
      <c r="L94" s="15"/>
      <c r="M94" s="15"/>
      <c r="N94" s="15"/>
      <c r="O94" s="15"/>
      <c r="P94" s="15"/>
      <c r="Q94" s="15"/>
      <c r="R94" s="15"/>
      <c r="S94" s="15"/>
      <c r="T94" s="15"/>
      <c r="U94" s="15"/>
      <c r="V94" s="15"/>
      <c r="W94" s="15"/>
      <c r="X94" s="15"/>
      <c r="Y94" s="15"/>
      <c r="Z94" s="15"/>
    </row>
    <row r="95" spans="1:26" ht="15" customHeight="1" x14ac:dyDescent="0.3">
      <c r="A95" s="15"/>
      <c r="B95" s="15"/>
      <c r="C95" s="15"/>
      <c r="D95" s="15"/>
      <c r="E95" s="15"/>
      <c r="F95" s="15"/>
      <c r="G95" s="15"/>
      <c r="H95" s="15"/>
      <c r="I95" s="15"/>
      <c r="J95" s="16"/>
      <c r="K95" s="15"/>
      <c r="L95" s="15"/>
      <c r="M95" s="15"/>
      <c r="N95" s="15"/>
      <c r="O95" s="15"/>
      <c r="P95" s="15"/>
      <c r="Q95" s="15"/>
      <c r="R95" s="15"/>
      <c r="S95" s="15"/>
      <c r="T95" s="15"/>
      <c r="U95" s="15"/>
      <c r="V95" s="15"/>
      <c r="W95" s="15"/>
      <c r="X95" s="15"/>
      <c r="Y95" s="15"/>
      <c r="Z95" s="15"/>
    </row>
    <row r="96" spans="1:26" ht="15" customHeight="1" x14ac:dyDescent="0.3">
      <c r="A96" s="15"/>
      <c r="B96" s="15"/>
      <c r="C96" s="15"/>
      <c r="D96" s="15"/>
      <c r="E96" s="15"/>
      <c r="F96" s="15"/>
      <c r="G96" s="15"/>
      <c r="H96" s="15"/>
      <c r="I96" s="15"/>
      <c r="J96" s="16"/>
      <c r="K96" s="15"/>
      <c r="L96" s="15"/>
      <c r="M96" s="15"/>
      <c r="N96" s="15"/>
      <c r="O96" s="15"/>
      <c r="P96" s="15"/>
      <c r="Q96" s="15"/>
      <c r="R96" s="15"/>
      <c r="S96" s="15"/>
      <c r="T96" s="15"/>
      <c r="U96" s="15"/>
      <c r="V96" s="15"/>
      <c r="W96" s="15"/>
      <c r="X96" s="15"/>
      <c r="Y96" s="15"/>
      <c r="Z96" s="15"/>
    </row>
    <row r="97" spans="1:26" ht="15" customHeight="1" x14ac:dyDescent="0.3">
      <c r="A97" s="15"/>
      <c r="B97" s="15"/>
      <c r="C97" s="15"/>
      <c r="D97" s="15"/>
      <c r="E97" s="15"/>
      <c r="F97" s="15"/>
      <c r="G97" s="15"/>
      <c r="H97" s="15"/>
      <c r="I97" s="15"/>
      <c r="J97" s="16"/>
      <c r="K97" s="15"/>
      <c r="L97" s="15"/>
      <c r="M97" s="15"/>
      <c r="N97" s="15"/>
      <c r="O97" s="15"/>
      <c r="P97" s="15"/>
      <c r="Q97" s="15"/>
      <c r="R97" s="15"/>
      <c r="S97" s="15"/>
      <c r="T97" s="15"/>
      <c r="U97" s="15"/>
      <c r="V97" s="15"/>
      <c r="W97" s="15"/>
      <c r="X97" s="15"/>
      <c r="Y97" s="15"/>
      <c r="Z97" s="15"/>
    </row>
    <row r="98" spans="1:26" ht="15" customHeight="1" x14ac:dyDescent="0.3">
      <c r="A98" s="15"/>
      <c r="B98" s="15"/>
      <c r="C98" s="15"/>
      <c r="D98" s="15"/>
      <c r="E98" s="15"/>
      <c r="F98" s="15"/>
      <c r="G98" s="15"/>
      <c r="H98" s="15"/>
      <c r="I98" s="15"/>
      <c r="J98" s="16"/>
      <c r="K98" s="15"/>
      <c r="L98" s="15"/>
      <c r="M98" s="15"/>
      <c r="N98" s="15"/>
      <c r="O98" s="15"/>
      <c r="P98" s="15"/>
      <c r="Q98" s="15"/>
      <c r="R98" s="15"/>
      <c r="S98" s="15"/>
      <c r="T98" s="15"/>
      <c r="U98" s="15"/>
      <c r="V98" s="15"/>
      <c r="W98" s="15"/>
      <c r="X98" s="15"/>
      <c r="Y98" s="15"/>
      <c r="Z98" s="15"/>
    </row>
    <row r="99" spans="1:26" ht="15" customHeight="1" x14ac:dyDescent="0.3">
      <c r="A99" s="15"/>
      <c r="B99" s="15"/>
      <c r="C99" s="15"/>
      <c r="D99" s="15"/>
      <c r="E99" s="15"/>
      <c r="F99" s="15"/>
      <c r="G99" s="15"/>
      <c r="H99" s="15"/>
      <c r="I99" s="15"/>
      <c r="J99" s="16"/>
      <c r="K99" s="15"/>
      <c r="L99" s="15"/>
      <c r="M99" s="15"/>
      <c r="N99" s="15"/>
      <c r="O99" s="15"/>
      <c r="P99" s="15"/>
      <c r="Q99" s="15"/>
      <c r="R99" s="15"/>
      <c r="S99" s="15"/>
      <c r="T99" s="15"/>
      <c r="U99" s="15"/>
      <c r="V99" s="15"/>
      <c r="W99" s="15"/>
      <c r="X99" s="15"/>
      <c r="Y99" s="15"/>
      <c r="Z99" s="15"/>
    </row>
    <row r="100" spans="1:26" ht="15" customHeight="1" x14ac:dyDescent="0.3">
      <c r="A100" s="15"/>
      <c r="B100" s="15"/>
      <c r="C100" s="15"/>
      <c r="D100" s="15"/>
      <c r="E100" s="15"/>
      <c r="F100" s="15"/>
      <c r="G100" s="15"/>
      <c r="H100" s="15"/>
      <c r="I100" s="15"/>
      <c r="J100" s="16"/>
      <c r="K100" s="15"/>
      <c r="L100" s="15"/>
      <c r="M100" s="15"/>
      <c r="N100" s="15"/>
      <c r="O100" s="15"/>
      <c r="P100" s="15"/>
      <c r="Q100" s="15"/>
      <c r="R100" s="15"/>
      <c r="S100" s="15"/>
      <c r="T100" s="15"/>
      <c r="U100" s="15"/>
      <c r="V100" s="15"/>
      <c r="W100" s="15"/>
      <c r="X100" s="15"/>
      <c r="Y100" s="15"/>
      <c r="Z100" s="15"/>
    </row>
    <row r="101" spans="1:26" ht="15" customHeight="1" x14ac:dyDescent="0.3">
      <c r="A101" s="15"/>
      <c r="B101" s="15"/>
      <c r="C101" s="15"/>
      <c r="D101" s="15"/>
      <c r="E101" s="15"/>
      <c r="F101" s="15"/>
      <c r="G101" s="15"/>
      <c r="H101" s="15"/>
      <c r="I101" s="15"/>
      <c r="J101" s="16"/>
      <c r="K101" s="15"/>
      <c r="L101" s="15"/>
      <c r="M101" s="15"/>
      <c r="N101" s="15"/>
      <c r="O101" s="15"/>
      <c r="P101" s="15"/>
      <c r="Q101" s="15"/>
      <c r="R101" s="15"/>
      <c r="S101" s="15"/>
      <c r="T101" s="15"/>
      <c r="U101" s="15"/>
      <c r="V101" s="15"/>
      <c r="W101" s="15"/>
      <c r="X101" s="15"/>
      <c r="Y101" s="15"/>
      <c r="Z101" s="15"/>
    </row>
    <row r="102" spans="1:26" ht="15" customHeight="1" x14ac:dyDescent="0.3">
      <c r="A102" s="15"/>
      <c r="B102" s="15"/>
      <c r="C102" s="15"/>
      <c r="D102" s="15"/>
      <c r="E102" s="15"/>
      <c r="F102" s="15"/>
      <c r="G102" s="15"/>
      <c r="H102" s="15"/>
      <c r="I102" s="15"/>
      <c r="J102" s="16"/>
      <c r="K102" s="15"/>
      <c r="L102" s="15"/>
      <c r="M102" s="15"/>
      <c r="N102" s="15"/>
      <c r="O102" s="15"/>
      <c r="P102" s="15"/>
      <c r="Q102" s="15"/>
      <c r="R102" s="15"/>
      <c r="S102" s="15"/>
      <c r="T102" s="15"/>
      <c r="U102" s="15"/>
      <c r="V102" s="15"/>
      <c r="W102" s="15"/>
      <c r="X102" s="15"/>
      <c r="Y102" s="15"/>
      <c r="Z102" s="15"/>
    </row>
    <row r="103" spans="1:26" ht="15" customHeight="1" x14ac:dyDescent="0.3">
      <c r="A103" s="15"/>
      <c r="B103" s="15"/>
      <c r="C103" s="15"/>
      <c r="D103" s="15"/>
      <c r="E103" s="15"/>
      <c r="F103" s="15"/>
      <c r="G103" s="15"/>
      <c r="H103" s="15"/>
      <c r="I103" s="15"/>
      <c r="J103" s="16"/>
      <c r="K103" s="15"/>
      <c r="L103" s="15"/>
      <c r="M103" s="15"/>
      <c r="N103" s="15"/>
      <c r="O103" s="15"/>
      <c r="P103" s="15"/>
      <c r="Q103" s="15"/>
      <c r="R103" s="15"/>
      <c r="S103" s="15"/>
      <c r="T103" s="15"/>
      <c r="U103" s="15"/>
      <c r="V103" s="15"/>
      <c r="W103" s="15"/>
      <c r="X103" s="15"/>
      <c r="Y103" s="15"/>
      <c r="Z103" s="15"/>
    </row>
    <row r="104" spans="1:26" ht="15" customHeight="1" x14ac:dyDescent="0.3">
      <c r="A104" s="15"/>
      <c r="B104" s="15"/>
      <c r="C104" s="15"/>
      <c r="D104" s="15"/>
      <c r="E104" s="15"/>
      <c r="F104" s="15"/>
      <c r="G104" s="15"/>
      <c r="H104" s="15"/>
      <c r="I104" s="15"/>
      <c r="J104" s="16"/>
      <c r="K104" s="15"/>
      <c r="L104" s="15"/>
      <c r="M104" s="15"/>
      <c r="N104" s="15"/>
      <c r="O104" s="15"/>
      <c r="P104" s="15"/>
      <c r="Q104" s="15"/>
      <c r="R104" s="15"/>
      <c r="S104" s="15"/>
      <c r="T104" s="15"/>
      <c r="U104" s="15"/>
      <c r="V104" s="15"/>
      <c r="W104" s="15"/>
      <c r="X104" s="15"/>
      <c r="Y104" s="15"/>
      <c r="Z104" s="15"/>
    </row>
    <row r="105" spans="1:26" ht="15" customHeight="1" x14ac:dyDescent="0.3">
      <c r="A105" s="15"/>
      <c r="B105" s="15"/>
      <c r="C105" s="15"/>
      <c r="D105" s="15"/>
      <c r="E105" s="15"/>
      <c r="F105" s="15"/>
      <c r="G105" s="15"/>
      <c r="H105" s="15"/>
      <c r="I105" s="15"/>
      <c r="J105" s="16"/>
      <c r="K105" s="15"/>
      <c r="L105" s="15"/>
      <c r="M105" s="15"/>
      <c r="N105" s="15"/>
      <c r="O105" s="15"/>
      <c r="P105" s="15"/>
      <c r="Q105" s="15"/>
      <c r="R105" s="15"/>
      <c r="S105" s="15"/>
      <c r="T105" s="15"/>
      <c r="U105" s="15"/>
      <c r="V105" s="15"/>
      <c r="W105" s="15"/>
      <c r="X105" s="15"/>
      <c r="Y105" s="15"/>
      <c r="Z105" s="15"/>
    </row>
    <row r="106" spans="1:26" ht="15" customHeight="1" x14ac:dyDescent="0.3">
      <c r="A106" s="15"/>
      <c r="B106" s="15"/>
      <c r="C106" s="15"/>
      <c r="D106" s="15"/>
      <c r="E106" s="15"/>
      <c r="F106" s="15"/>
      <c r="G106" s="15"/>
      <c r="H106" s="15"/>
      <c r="I106" s="15"/>
      <c r="J106" s="16"/>
      <c r="K106" s="15"/>
      <c r="L106" s="15"/>
      <c r="M106" s="15"/>
      <c r="N106" s="15"/>
      <c r="O106" s="15"/>
      <c r="P106" s="15"/>
      <c r="Q106" s="15"/>
      <c r="R106" s="15"/>
      <c r="S106" s="15"/>
      <c r="T106" s="15"/>
      <c r="U106" s="15"/>
      <c r="V106" s="15"/>
      <c r="W106" s="15"/>
      <c r="X106" s="15"/>
      <c r="Y106" s="15"/>
      <c r="Z106" s="15"/>
    </row>
    <row r="107" spans="1:26" ht="15" customHeight="1" x14ac:dyDescent="0.3">
      <c r="A107" s="15"/>
      <c r="B107" s="15"/>
      <c r="C107" s="15"/>
      <c r="D107" s="15"/>
      <c r="E107" s="15"/>
      <c r="F107" s="15"/>
      <c r="G107" s="15"/>
      <c r="H107" s="15"/>
      <c r="I107" s="15"/>
      <c r="J107" s="16"/>
      <c r="K107" s="15"/>
      <c r="L107" s="15"/>
      <c r="M107" s="15"/>
      <c r="N107" s="15"/>
      <c r="O107" s="15"/>
      <c r="P107" s="15"/>
      <c r="Q107" s="15"/>
      <c r="R107" s="15"/>
      <c r="S107" s="15"/>
      <c r="T107" s="15"/>
      <c r="U107" s="15"/>
      <c r="V107" s="15"/>
      <c r="W107" s="15"/>
      <c r="X107" s="15"/>
      <c r="Y107" s="15"/>
      <c r="Z107" s="15"/>
    </row>
    <row r="108" spans="1:26" ht="15" customHeight="1" x14ac:dyDescent="0.3">
      <c r="A108" s="15"/>
      <c r="B108" s="15"/>
      <c r="C108" s="15"/>
      <c r="D108" s="15"/>
      <c r="E108" s="15"/>
      <c r="F108" s="15"/>
      <c r="G108" s="15"/>
      <c r="H108" s="15"/>
      <c r="I108" s="15"/>
      <c r="J108" s="16"/>
      <c r="K108" s="15"/>
      <c r="L108" s="15"/>
      <c r="M108" s="15"/>
      <c r="N108" s="15"/>
      <c r="O108" s="15"/>
      <c r="P108" s="15"/>
      <c r="Q108" s="15"/>
      <c r="R108" s="15"/>
      <c r="S108" s="15"/>
      <c r="T108" s="15"/>
      <c r="U108" s="15"/>
      <c r="V108" s="15"/>
      <c r="W108" s="15"/>
      <c r="X108" s="15"/>
      <c r="Y108" s="15"/>
      <c r="Z108" s="15"/>
    </row>
    <row r="109" spans="1:26" ht="15" customHeight="1" x14ac:dyDescent="0.3">
      <c r="A109" s="15"/>
      <c r="B109" s="15"/>
      <c r="C109" s="15"/>
      <c r="D109" s="15"/>
      <c r="E109" s="15"/>
      <c r="F109" s="15"/>
      <c r="G109" s="15"/>
      <c r="H109" s="15"/>
      <c r="I109" s="15"/>
      <c r="J109" s="16"/>
      <c r="K109" s="15"/>
      <c r="L109" s="15"/>
      <c r="M109" s="15"/>
      <c r="N109" s="15"/>
      <c r="O109" s="15"/>
      <c r="P109" s="15"/>
      <c r="Q109" s="15"/>
      <c r="R109" s="15"/>
      <c r="S109" s="15"/>
      <c r="T109" s="15"/>
      <c r="U109" s="15"/>
      <c r="V109" s="15"/>
      <c r="W109" s="15"/>
      <c r="X109" s="15"/>
      <c r="Y109" s="15"/>
      <c r="Z109" s="15"/>
    </row>
    <row r="110" spans="1:26" ht="15" customHeight="1" x14ac:dyDescent="0.3">
      <c r="A110" s="15"/>
      <c r="B110" s="15"/>
      <c r="C110" s="15"/>
      <c r="D110" s="15"/>
      <c r="E110" s="15"/>
      <c r="F110" s="15"/>
      <c r="G110" s="15"/>
      <c r="H110" s="15"/>
      <c r="I110" s="15"/>
      <c r="J110" s="16"/>
      <c r="K110" s="15"/>
      <c r="L110" s="15"/>
      <c r="M110" s="15"/>
      <c r="N110" s="15"/>
      <c r="O110" s="15"/>
      <c r="P110" s="15"/>
      <c r="Q110" s="15"/>
      <c r="R110" s="15"/>
      <c r="S110" s="15"/>
      <c r="T110" s="15"/>
      <c r="U110" s="15"/>
      <c r="V110" s="15"/>
      <c r="W110" s="15"/>
      <c r="X110" s="15"/>
      <c r="Y110" s="15"/>
      <c r="Z110" s="15"/>
    </row>
    <row r="111" spans="1:26" ht="15" customHeight="1" x14ac:dyDescent="0.3">
      <c r="A111" s="15"/>
      <c r="B111" s="15"/>
      <c r="C111" s="15"/>
      <c r="D111" s="15"/>
      <c r="E111" s="15"/>
      <c r="F111" s="15"/>
      <c r="G111" s="15"/>
      <c r="H111" s="15"/>
      <c r="I111" s="15"/>
      <c r="J111" s="16"/>
      <c r="K111" s="15"/>
      <c r="L111" s="15"/>
      <c r="M111" s="15"/>
      <c r="N111" s="15"/>
      <c r="O111" s="15"/>
      <c r="P111" s="15"/>
      <c r="Q111" s="15"/>
      <c r="R111" s="15"/>
      <c r="S111" s="15"/>
      <c r="T111" s="15"/>
      <c r="U111" s="15"/>
      <c r="V111" s="15"/>
      <c r="W111" s="15"/>
      <c r="X111" s="15"/>
      <c r="Y111" s="15"/>
      <c r="Z111" s="15"/>
    </row>
    <row r="112" spans="1:26" ht="15" customHeight="1" x14ac:dyDescent="0.3">
      <c r="A112" s="15"/>
      <c r="B112" s="15"/>
      <c r="C112" s="15"/>
      <c r="D112" s="15"/>
      <c r="E112" s="15"/>
      <c r="F112" s="15"/>
      <c r="G112" s="15"/>
      <c r="H112" s="15"/>
      <c r="I112" s="15"/>
      <c r="J112" s="16"/>
      <c r="K112" s="15"/>
      <c r="L112" s="15"/>
      <c r="M112" s="15"/>
      <c r="N112" s="15"/>
      <c r="O112" s="15"/>
      <c r="P112" s="15"/>
      <c r="Q112" s="15"/>
      <c r="R112" s="15"/>
      <c r="S112" s="15"/>
      <c r="T112" s="15"/>
      <c r="U112" s="15"/>
      <c r="V112" s="15"/>
      <c r="W112" s="15"/>
      <c r="X112" s="15"/>
      <c r="Y112" s="15"/>
      <c r="Z112" s="15"/>
    </row>
    <row r="113" spans="1:26" ht="15" customHeight="1" x14ac:dyDescent="0.3">
      <c r="A113" s="15"/>
      <c r="B113" s="15"/>
      <c r="C113" s="15"/>
      <c r="D113" s="15"/>
      <c r="E113" s="15"/>
      <c r="F113" s="15"/>
      <c r="G113" s="15"/>
      <c r="H113" s="15"/>
      <c r="I113" s="15"/>
      <c r="J113" s="16"/>
      <c r="K113" s="15"/>
      <c r="L113" s="15"/>
      <c r="M113" s="15"/>
      <c r="N113" s="15"/>
      <c r="O113" s="15"/>
      <c r="P113" s="15"/>
      <c r="Q113" s="15"/>
      <c r="R113" s="15"/>
      <c r="S113" s="15"/>
      <c r="T113" s="15"/>
      <c r="U113" s="15"/>
      <c r="V113" s="15"/>
      <c r="W113" s="15"/>
      <c r="X113" s="15"/>
      <c r="Y113" s="15"/>
      <c r="Z113" s="15"/>
    </row>
    <row r="114" spans="1:26" ht="15" customHeight="1" x14ac:dyDescent="0.3">
      <c r="A114" s="15"/>
      <c r="B114" s="15"/>
      <c r="C114" s="15"/>
      <c r="D114" s="15"/>
      <c r="E114" s="15"/>
      <c r="F114" s="15"/>
      <c r="G114" s="15"/>
      <c r="H114" s="15"/>
      <c r="I114" s="15"/>
      <c r="J114" s="16"/>
      <c r="K114" s="15"/>
      <c r="L114" s="15"/>
      <c r="M114" s="15"/>
      <c r="N114" s="15"/>
      <c r="O114" s="15"/>
      <c r="P114" s="15"/>
      <c r="Q114" s="15"/>
      <c r="R114" s="15"/>
      <c r="S114" s="15"/>
      <c r="T114" s="15"/>
      <c r="U114" s="15"/>
      <c r="V114" s="15"/>
      <c r="W114" s="15"/>
      <c r="X114" s="15"/>
      <c r="Y114" s="15"/>
      <c r="Z114" s="15"/>
    </row>
    <row r="115" spans="1:26" ht="15" customHeight="1" x14ac:dyDescent="0.3">
      <c r="A115" s="15"/>
      <c r="B115" s="15"/>
      <c r="C115" s="15"/>
      <c r="D115" s="15"/>
      <c r="E115" s="15"/>
      <c r="F115" s="15"/>
      <c r="G115" s="15"/>
      <c r="H115" s="15"/>
      <c r="I115" s="15"/>
      <c r="J115" s="16"/>
      <c r="K115" s="15"/>
      <c r="L115" s="15"/>
      <c r="M115" s="15"/>
      <c r="N115" s="15"/>
      <c r="O115" s="15"/>
      <c r="P115" s="15"/>
      <c r="Q115" s="15"/>
      <c r="R115" s="15"/>
      <c r="S115" s="15"/>
      <c r="T115" s="15"/>
      <c r="U115" s="15"/>
      <c r="V115" s="15"/>
      <c r="W115" s="15"/>
      <c r="X115" s="15"/>
      <c r="Y115" s="15"/>
      <c r="Z115" s="15"/>
    </row>
    <row r="116" spans="1:26" ht="15" customHeight="1" x14ac:dyDescent="0.3">
      <c r="A116" s="15"/>
      <c r="B116" s="15"/>
      <c r="C116" s="15"/>
      <c r="D116" s="15"/>
      <c r="E116" s="15"/>
      <c r="F116" s="15"/>
      <c r="G116" s="15"/>
      <c r="H116" s="15"/>
      <c r="I116" s="15"/>
      <c r="J116" s="16"/>
      <c r="K116" s="15"/>
      <c r="L116" s="15"/>
      <c r="M116" s="15"/>
      <c r="N116" s="15"/>
      <c r="O116" s="15"/>
      <c r="P116" s="15"/>
      <c r="Q116" s="15"/>
      <c r="R116" s="15"/>
      <c r="S116" s="15"/>
      <c r="T116" s="15"/>
      <c r="U116" s="15"/>
      <c r="V116" s="15"/>
      <c r="W116" s="15"/>
      <c r="X116" s="15"/>
      <c r="Y116" s="15"/>
      <c r="Z116" s="15"/>
    </row>
    <row r="117" spans="1:26" ht="15" customHeight="1" x14ac:dyDescent="0.3">
      <c r="A117" s="15"/>
      <c r="B117" s="15"/>
      <c r="C117" s="15"/>
      <c r="D117" s="15"/>
      <c r="E117" s="15"/>
      <c r="F117" s="15"/>
      <c r="G117" s="15"/>
      <c r="H117" s="15"/>
      <c r="I117" s="15"/>
      <c r="J117" s="16"/>
      <c r="K117" s="15"/>
      <c r="L117" s="15"/>
      <c r="M117" s="15"/>
      <c r="N117" s="15"/>
      <c r="O117" s="15"/>
      <c r="P117" s="15"/>
      <c r="Q117" s="15"/>
      <c r="R117" s="15"/>
      <c r="S117" s="15"/>
      <c r="T117" s="15"/>
      <c r="U117" s="15"/>
      <c r="V117" s="15"/>
      <c r="W117" s="15"/>
      <c r="X117" s="15"/>
      <c r="Y117" s="15"/>
      <c r="Z117" s="15"/>
    </row>
    <row r="118" spans="1:26" ht="15" customHeight="1" x14ac:dyDescent="0.3">
      <c r="A118" s="15"/>
      <c r="B118" s="15"/>
      <c r="C118" s="15"/>
      <c r="D118" s="15"/>
      <c r="E118" s="15"/>
      <c r="F118" s="15"/>
      <c r="G118" s="15"/>
      <c r="H118" s="15"/>
      <c r="I118" s="15"/>
      <c r="J118" s="16"/>
      <c r="K118" s="15"/>
      <c r="L118" s="15"/>
      <c r="M118" s="15"/>
      <c r="N118" s="15"/>
      <c r="O118" s="15"/>
      <c r="P118" s="15"/>
      <c r="Q118" s="15"/>
      <c r="R118" s="15"/>
      <c r="S118" s="15"/>
      <c r="T118" s="15"/>
      <c r="U118" s="15"/>
      <c r="V118" s="15"/>
      <c r="W118" s="15"/>
      <c r="X118" s="15"/>
      <c r="Y118" s="15"/>
      <c r="Z118" s="15"/>
    </row>
    <row r="119" spans="1:26" ht="15" customHeight="1" x14ac:dyDescent="0.3">
      <c r="A119" s="15"/>
      <c r="B119" s="15"/>
      <c r="C119" s="15"/>
      <c r="D119" s="15"/>
      <c r="E119" s="15"/>
      <c r="F119" s="15"/>
      <c r="G119" s="15"/>
      <c r="H119" s="15"/>
      <c r="I119" s="15"/>
      <c r="J119" s="16"/>
      <c r="K119" s="15"/>
      <c r="L119" s="15"/>
      <c r="M119" s="15"/>
      <c r="N119" s="15"/>
      <c r="O119" s="15"/>
      <c r="P119" s="15"/>
      <c r="Q119" s="15"/>
      <c r="R119" s="15"/>
      <c r="S119" s="15"/>
      <c r="T119" s="15"/>
      <c r="U119" s="15"/>
      <c r="V119" s="15"/>
      <c r="W119" s="15"/>
      <c r="X119" s="15"/>
      <c r="Y119" s="15"/>
      <c r="Z119" s="15"/>
    </row>
    <row r="120" spans="1:26" ht="15" customHeight="1" x14ac:dyDescent="0.3">
      <c r="A120" s="15"/>
      <c r="B120" s="15"/>
      <c r="C120" s="15"/>
      <c r="D120" s="15"/>
      <c r="E120" s="15"/>
      <c r="F120" s="15"/>
      <c r="G120" s="15"/>
      <c r="H120" s="15"/>
      <c r="I120" s="15"/>
      <c r="J120" s="16"/>
      <c r="K120" s="15"/>
      <c r="L120" s="15"/>
      <c r="M120" s="15"/>
      <c r="N120" s="15"/>
      <c r="O120" s="15"/>
      <c r="P120" s="15"/>
      <c r="Q120" s="15"/>
      <c r="R120" s="15"/>
      <c r="S120" s="15"/>
      <c r="T120" s="15"/>
      <c r="U120" s="15"/>
      <c r="V120" s="15"/>
      <c r="W120" s="15"/>
      <c r="X120" s="15"/>
      <c r="Y120" s="15"/>
      <c r="Z120" s="15"/>
    </row>
    <row r="121" spans="1:26" ht="15" customHeight="1" x14ac:dyDescent="0.3">
      <c r="A121" s="15"/>
      <c r="B121" s="15"/>
      <c r="C121" s="15"/>
      <c r="D121" s="15"/>
      <c r="E121" s="15"/>
      <c r="F121" s="15"/>
      <c r="G121" s="15"/>
      <c r="H121" s="15"/>
      <c r="I121" s="15"/>
      <c r="J121" s="16"/>
      <c r="K121" s="15"/>
      <c r="L121" s="15"/>
      <c r="M121" s="15"/>
      <c r="N121" s="15"/>
      <c r="O121" s="15"/>
      <c r="P121" s="15"/>
      <c r="Q121" s="15"/>
      <c r="R121" s="15"/>
      <c r="S121" s="15"/>
      <c r="T121" s="15"/>
      <c r="U121" s="15"/>
      <c r="V121" s="15"/>
      <c r="W121" s="15"/>
      <c r="X121" s="15"/>
      <c r="Y121" s="15"/>
      <c r="Z121" s="15"/>
    </row>
    <row r="122" spans="1:26" ht="15" customHeight="1" x14ac:dyDescent="0.3">
      <c r="A122" s="15"/>
      <c r="B122" s="15"/>
      <c r="C122" s="15"/>
      <c r="D122" s="15"/>
      <c r="E122" s="15"/>
      <c r="F122" s="15"/>
      <c r="G122" s="15"/>
      <c r="H122" s="15"/>
      <c r="I122" s="15"/>
      <c r="J122" s="16"/>
      <c r="K122" s="15"/>
      <c r="L122" s="15"/>
      <c r="M122" s="15"/>
      <c r="N122" s="15"/>
      <c r="O122" s="15"/>
      <c r="P122" s="15"/>
      <c r="Q122" s="15"/>
      <c r="R122" s="15"/>
      <c r="S122" s="15"/>
      <c r="T122" s="15"/>
      <c r="U122" s="15"/>
      <c r="V122" s="15"/>
      <c r="W122" s="15"/>
      <c r="X122" s="15"/>
      <c r="Y122" s="15"/>
      <c r="Z122" s="15"/>
    </row>
    <row r="123" spans="1:26" ht="15" customHeight="1" x14ac:dyDescent="0.3">
      <c r="A123" s="15"/>
      <c r="B123" s="15"/>
      <c r="C123" s="15"/>
      <c r="D123" s="15"/>
      <c r="E123" s="15"/>
      <c r="F123" s="15"/>
      <c r="G123" s="15"/>
      <c r="H123" s="15"/>
      <c r="I123" s="15"/>
      <c r="J123" s="16"/>
      <c r="K123" s="15"/>
      <c r="L123" s="15"/>
      <c r="M123" s="15"/>
      <c r="N123" s="15"/>
      <c r="O123" s="15"/>
      <c r="P123" s="15"/>
      <c r="Q123" s="15"/>
      <c r="R123" s="15"/>
      <c r="S123" s="15"/>
      <c r="T123" s="15"/>
      <c r="U123" s="15"/>
      <c r="V123" s="15"/>
      <c r="W123" s="15"/>
      <c r="X123" s="15"/>
      <c r="Y123" s="15"/>
      <c r="Z123" s="15"/>
    </row>
    <row r="124" spans="1:26" ht="15" customHeight="1" x14ac:dyDescent="0.3">
      <c r="A124" s="15"/>
      <c r="B124" s="15"/>
      <c r="C124" s="15"/>
      <c r="D124" s="15"/>
      <c r="E124" s="15"/>
      <c r="F124" s="15"/>
      <c r="G124" s="15"/>
      <c r="H124" s="15"/>
      <c r="I124" s="15"/>
      <c r="J124" s="16"/>
      <c r="K124" s="15"/>
      <c r="L124" s="15"/>
      <c r="M124" s="15"/>
      <c r="N124" s="15"/>
      <c r="O124" s="15"/>
      <c r="P124" s="15"/>
      <c r="Q124" s="15"/>
      <c r="R124" s="15"/>
      <c r="S124" s="15"/>
      <c r="T124" s="15"/>
      <c r="U124" s="15"/>
      <c r="V124" s="15"/>
      <c r="W124" s="15"/>
      <c r="X124" s="15"/>
      <c r="Y124" s="15"/>
      <c r="Z124" s="15"/>
    </row>
    <row r="125" spans="1:26" ht="15" customHeight="1" x14ac:dyDescent="0.3">
      <c r="A125" s="15"/>
      <c r="B125" s="15"/>
      <c r="C125" s="15"/>
      <c r="D125" s="15"/>
      <c r="E125" s="15"/>
      <c r="F125" s="15"/>
      <c r="G125" s="15"/>
      <c r="H125" s="15"/>
      <c r="I125" s="15"/>
      <c r="J125" s="16"/>
      <c r="K125" s="15"/>
      <c r="L125" s="15"/>
      <c r="M125" s="15"/>
      <c r="N125" s="15"/>
      <c r="O125" s="15"/>
      <c r="P125" s="15"/>
      <c r="Q125" s="15"/>
      <c r="R125" s="15"/>
      <c r="S125" s="15"/>
      <c r="T125" s="15"/>
      <c r="U125" s="15"/>
      <c r="V125" s="15"/>
      <c r="W125" s="15"/>
      <c r="X125" s="15"/>
      <c r="Y125" s="15"/>
      <c r="Z125" s="15"/>
    </row>
    <row r="126" spans="1:26" ht="15" customHeight="1" x14ac:dyDescent="0.3">
      <c r="A126" s="15"/>
      <c r="B126" s="15"/>
      <c r="C126" s="15"/>
      <c r="D126" s="15"/>
      <c r="E126" s="15"/>
      <c r="F126" s="15"/>
      <c r="G126" s="15"/>
      <c r="H126" s="15"/>
      <c r="I126" s="15"/>
      <c r="J126" s="16"/>
      <c r="K126" s="15"/>
      <c r="L126" s="15"/>
      <c r="M126" s="15"/>
      <c r="N126" s="15"/>
      <c r="O126" s="15"/>
      <c r="P126" s="15"/>
      <c r="Q126" s="15"/>
      <c r="R126" s="15"/>
      <c r="S126" s="15"/>
      <c r="T126" s="15"/>
      <c r="U126" s="15"/>
      <c r="V126" s="15"/>
      <c r="W126" s="15"/>
      <c r="X126" s="15"/>
      <c r="Y126" s="15"/>
      <c r="Z126" s="15"/>
    </row>
    <row r="127" spans="1:26" ht="15" customHeight="1" x14ac:dyDescent="0.3">
      <c r="A127" s="15"/>
      <c r="B127" s="15"/>
      <c r="C127" s="15"/>
      <c r="D127" s="15"/>
      <c r="E127" s="15"/>
      <c r="F127" s="15"/>
      <c r="G127" s="15"/>
      <c r="H127" s="15"/>
      <c r="I127" s="15"/>
      <c r="J127" s="16"/>
      <c r="K127" s="15"/>
      <c r="L127" s="15"/>
      <c r="M127" s="15"/>
      <c r="N127" s="15"/>
      <c r="O127" s="15"/>
      <c r="P127" s="15"/>
      <c r="Q127" s="15"/>
      <c r="R127" s="15"/>
      <c r="S127" s="15"/>
      <c r="T127" s="15"/>
      <c r="U127" s="15"/>
      <c r="V127" s="15"/>
      <c r="W127" s="15"/>
      <c r="X127" s="15"/>
      <c r="Y127" s="15"/>
      <c r="Z127" s="15"/>
    </row>
    <row r="128" spans="1:26" ht="15" customHeight="1" x14ac:dyDescent="0.3">
      <c r="A128" s="15"/>
      <c r="B128" s="15"/>
      <c r="C128" s="15"/>
      <c r="D128" s="15"/>
      <c r="E128" s="15"/>
      <c r="F128" s="15"/>
      <c r="G128" s="15"/>
      <c r="H128" s="15"/>
      <c r="I128" s="15"/>
      <c r="J128" s="16"/>
      <c r="K128" s="15"/>
      <c r="L128" s="15"/>
      <c r="M128" s="15"/>
      <c r="N128" s="15"/>
      <c r="O128" s="15"/>
      <c r="P128" s="15"/>
      <c r="Q128" s="15"/>
      <c r="R128" s="15"/>
      <c r="S128" s="15"/>
      <c r="T128" s="15"/>
      <c r="U128" s="15"/>
      <c r="V128" s="15"/>
      <c r="W128" s="15"/>
      <c r="X128" s="15"/>
      <c r="Y128" s="15"/>
      <c r="Z128" s="15"/>
    </row>
    <row r="129" spans="1:26" ht="15" customHeight="1" x14ac:dyDescent="0.3">
      <c r="A129" s="15"/>
      <c r="B129" s="15"/>
      <c r="C129" s="15"/>
      <c r="D129" s="15"/>
      <c r="E129" s="15"/>
      <c r="F129" s="15"/>
      <c r="G129" s="15"/>
      <c r="H129" s="15"/>
      <c r="I129" s="15"/>
      <c r="J129" s="16"/>
      <c r="K129" s="15"/>
      <c r="L129" s="15"/>
      <c r="M129" s="15"/>
      <c r="N129" s="15"/>
      <c r="O129" s="15"/>
      <c r="P129" s="15"/>
      <c r="Q129" s="15"/>
      <c r="R129" s="15"/>
      <c r="S129" s="15"/>
      <c r="T129" s="15"/>
      <c r="U129" s="15"/>
      <c r="V129" s="15"/>
      <c r="W129" s="15"/>
      <c r="X129" s="15"/>
      <c r="Y129" s="15"/>
      <c r="Z129" s="15"/>
    </row>
    <row r="130" spans="1:26" ht="15" customHeight="1" x14ac:dyDescent="0.3">
      <c r="A130" s="15"/>
      <c r="B130" s="15"/>
      <c r="C130" s="15"/>
      <c r="D130" s="15"/>
      <c r="E130" s="15"/>
      <c r="F130" s="15"/>
      <c r="G130" s="15"/>
      <c r="H130" s="15"/>
      <c r="I130" s="15"/>
      <c r="J130" s="16"/>
      <c r="K130" s="15"/>
      <c r="L130" s="15"/>
      <c r="M130" s="15"/>
      <c r="N130" s="15"/>
      <c r="O130" s="15"/>
      <c r="P130" s="15"/>
      <c r="Q130" s="15"/>
      <c r="R130" s="15"/>
      <c r="S130" s="15"/>
      <c r="T130" s="15"/>
      <c r="U130" s="15"/>
      <c r="V130" s="15"/>
      <c r="W130" s="15"/>
      <c r="X130" s="15"/>
      <c r="Y130" s="15"/>
      <c r="Z130" s="15"/>
    </row>
    <row r="131" spans="1:26" ht="15" customHeight="1" x14ac:dyDescent="0.3">
      <c r="A131" s="15"/>
      <c r="B131" s="15"/>
      <c r="C131" s="15"/>
      <c r="D131" s="15"/>
      <c r="E131" s="15"/>
      <c r="F131" s="15"/>
      <c r="G131" s="15"/>
      <c r="H131" s="15"/>
      <c r="I131" s="15"/>
      <c r="J131" s="16"/>
      <c r="K131" s="15"/>
      <c r="L131" s="15"/>
      <c r="M131" s="15"/>
      <c r="N131" s="15"/>
      <c r="O131" s="15"/>
      <c r="P131" s="15"/>
      <c r="Q131" s="15"/>
      <c r="R131" s="15"/>
      <c r="S131" s="15"/>
      <c r="T131" s="15"/>
      <c r="U131" s="15"/>
      <c r="V131" s="15"/>
      <c r="W131" s="15"/>
      <c r="X131" s="15"/>
      <c r="Y131" s="15"/>
      <c r="Z131" s="15"/>
    </row>
    <row r="132" spans="1:26" ht="15" customHeight="1" x14ac:dyDescent="0.3">
      <c r="A132" s="15"/>
      <c r="B132" s="15"/>
      <c r="C132" s="15"/>
      <c r="D132" s="15"/>
      <c r="E132" s="15"/>
      <c r="F132" s="15"/>
      <c r="G132" s="15"/>
      <c r="H132" s="15"/>
      <c r="I132" s="15"/>
      <c r="J132" s="16"/>
      <c r="K132" s="15"/>
      <c r="L132" s="15"/>
      <c r="M132" s="15"/>
      <c r="N132" s="15"/>
      <c r="O132" s="15"/>
      <c r="P132" s="15"/>
      <c r="Q132" s="15"/>
      <c r="R132" s="15"/>
      <c r="S132" s="15"/>
      <c r="T132" s="15"/>
      <c r="U132" s="15"/>
      <c r="V132" s="15"/>
      <c r="W132" s="15"/>
      <c r="X132" s="15"/>
      <c r="Y132" s="15"/>
      <c r="Z132" s="15"/>
    </row>
    <row r="133" spans="1:26" ht="15" customHeight="1" x14ac:dyDescent="0.3">
      <c r="A133" s="15"/>
      <c r="B133" s="15"/>
      <c r="C133" s="15"/>
      <c r="D133" s="15"/>
      <c r="E133" s="15"/>
      <c r="F133" s="15"/>
      <c r="G133" s="15"/>
      <c r="H133" s="15"/>
      <c r="I133" s="15"/>
      <c r="J133" s="16"/>
      <c r="K133" s="15"/>
      <c r="L133" s="15"/>
      <c r="M133" s="15"/>
      <c r="N133" s="15"/>
      <c r="O133" s="15"/>
      <c r="P133" s="15"/>
      <c r="Q133" s="15"/>
      <c r="R133" s="15"/>
      <c r="S133" s="15"/>
      <c r="T133" s="15"/>
      <c r="U133" s="15"/>
      <c r="V133" s="15"/>
      <c r="W133" s="15"/>
      <c r="X133" s="15"/>
      <c r="Y133" s="15"/>
      <c r="Z133" s="15"/>
    </row>
    <row r="134" spans="1:26" ht="15" customHeight="1" x14ac:dyDescent="0.3">
      <c r="A134" s="15"/>
      <c r="B134" s="15"/>
      <c r="C134" s="15"/>
      <c r="D134" s="15"/>
      <c r="E134" s="15"/>
      <c r="F134" s="15"/>
      <c r="G134" s="15"/>
      <c r="H134" s="15"/>
      <c r="I134" s="15"/>
      <c r="J134" s="16"/>
      <c r="K134" s="15"/>
      <c r="L134" s="15"/>
      <c r="M134" s="15"/>
      <c r="N134" s="15"/>
      <c r="O134" s="15"/>
      <c r="P134" s="15"/>
      <c r="Q134" s="15"/>
      <c r="R134" s="15"/>
      <c r="S134" s="15"/>
      <c r="T134" s="15"/>
      <c r="U134" s="15"/>
      <c r="V134" s="15"/>
      <c r="W134" s="15"/>
      <c r="X134" s="15"/>
      <c r="Y134" s="15"/>
      <c r="Z134" s="15"/>
    </row>
    <row r="135" spans="1:26" ht="15" customHeight="1" x14ac:dyDescent="0.3">
      <c r="A135" s="15"/>
      <c r="B135" s="15"/>
      <c r="C135" s="15"/>
      <c r="D135" s="15"/>
      <c r="E135" s="15"/>
      <c r="F135" s="15"/>
      <c r="G135" s="15"/>
      <c r="H135" s="15"/>
      <c r="I135" s="15"/>
      <c r="J135" s="16"/>
      <c r="K135" s="15"/>
      <c r="L135" s="15"/>
      <c r="M135" s="15"/>
      <c r="N135" s="15"/>
      <c r="O135" s="15"/>
      <c r="P135" s="15"/>
      <c r="Q135" s="15"/>
      <c r="R135" s="15"/>
      <c r="S135" s="15"/>
      <c r="T135" s="15"/>
      <c r="U135" s="15"/>
      <c r="V135" s="15"/>
      <c r="W135" s="15"/>
      <c r="X135" s="15"/>
      <c r="Y135" s="15"/>
      <c r="Z135" s="15"/>
    </row>
    <row r="136" spans="1:26" ht="15" customHeight="1" x14ac:dyDescent="0.3">
      <c r="A136" s="15"/>
      <c r="B136" s="15"/>
      <c r="C136" s="15"/>
      <c r="D136" s="15"/>
      <c r="E136" s="15"/>
      <c r="F136" s="15"/>
      <c r="G136" s="15"/>
      <c r="H136" s="15"/>
      <c r="I136" s="15"/>
      <c r="J136" s="16"/>
      <c r="K136" s="15"/>
      <c r="L136" s="15"/>
      <c r="M136" s="15"/>
      <c r="N136" s="15"/>
      <c r="O136" s="15"/>
      <c r="P136" s="15"/>
      <c r="Q136" s="15"/>
      <c r="R136" s="15"/>
      <c r="S136" s="15"/>
      <c r="T136" s="15"/>
      <c r="U136" s="15"/>
      <c r="V136" s="15"/>
      <c r="W136" s="15"/>
      <c r="X136" s="15"/>
      <c r="Y136" s="15"/>
      <c r="Z136" s="15"/>
    </row>
    <row r="137" spans="1:26" ht="15" customHeight="1" x14ac:dyDescent="0.3">
      <c r="A137" s="15"/>
      <c r="B137" s="15"/>
      <c r="C137" s="15"/>
      <c r="D137" s="15"/>
      <c r="E137" s="15"/>
      <c r="F137" s="15"/>
      <c r="G137" s="15"/>
      <c r="H137" s="15"/>
      <c r="I137" s="15"/>
      <c r="J137" s="16"/>
      <c r="K137" s="15"/>
      <c r="L137" s="15"/>
      <c r="M137" s="15"/>
      <c r="N137" s="15"/>
      <c r="O137" s="15"/>
      <c r="P137" s="15"/>
      <c r="Q137" s="15"/>
      <c r="R137" s="15"/>
      <c r="S137" s="15"/>
      <c r="T137" s="15"/>
      <c r="U137" s="15"/>
      <c r="V137" s="15"/>
      <c r="W137" s="15"/>
      <c r="X137" s="15"/>
      <c r="Y137" s="15"/>
      <c r="Z137" s="15"/>
    </row>
    <row r="138" spans="1:26" ht="15" customHeight="1" x14ac:dyDescent="0.3">
      <c r="A138" s="15"/>
      <c r="B138" s="15"/>
      <c r="C138" s="15"/>
      <c r="D138" s="15"/>
      <c r="E138" s="15"/>
      <c r="F138" s="15"/>
      <c r="G138" s="15"/>
      <c r="H138" s="15"/>
      <c r="I138" s="15"/>
      <c r="J138" s="16"/>
      <c r="K138" s="15"/>
      <c r="L138" s="15"/>
      <c r="M138" s="15"/>
      <c r="N138" s="15"/>
      <c r="O138" s="15"/>
      <c r="P138" s="15"/>
      <c r="Q138" s="15"/>
      <c r="R138" s="15"/>
      <c r="S138" s="15"/>
      <c r="T138" s="15"/>
      <c r="U138" s="15"/>
      <c r="V138" s="15"/>
      <c r="W138" s="15"/>
      <c r="X138" s="15"/>
      <c r="Y138" s="15"/>
      <c r="Z138" s="15"/>
    </row>
    <row r="139" spans="1:26" ht="15" customHeight="1" x14ac:dyDescent="0.3">
      <c r="A139" s="15"/>
      <c r="B139" s="15"/>
      <c r="C139" s="15"/>
      <c r="D139" s="15"/>
      <c r="E139" s="15"/>
      <c r="F139" s="15"/>
      <c r="G139" s="15"/>
      <c r="H139" s="15"/>
      <c r="I139" s="15"/>
      <c r="J139" s="16"/>
      <c r="K139" s="15"/>
      <c r="L139" s="15"/>
      <c r="M139" s="15"/>
      <c r="N139" s="15"/>
      <c r="O139" s="15"/>
      <c r="P139" s="15"/>
      <c r="Q139" s="15"/>
      <c r="R139" s="15"/>
      <c r="S139" s="15"/>
      <c r="T139" s="15"/>
      <c r="U139" s="15"/>
      <c r="V139" s="15"/>
      <c r="W139" s="15"/>
      <c r="X139" s="15"/>
      <c r="Y139" s="15"/>
      <c r="Z139" s="15"/>
    </row>
    <row r="140" spans="1:26" ht="15" customHeight="1" x14ac:dyDescent="0.3">
      <c r="A140" s="15"/>
      <c r="B140" s="15"/>
      <c r="C140" s="15"/>
      <c r="D140" s="15"/>
      <c r="E140" s="15"/>
      <c r="F140" s="15"/>
      <c r="G140" s="15"/>
      <c r="H140" s="15"/>
      <c r="I140" s="15"/>
      <c r="J140" s="16"/>
      <c r="K140" s="15"/>
      <c r="L140" s="15"/>
      <c r="M140" s="15"/>
      <c r="N140" s="15"/>
      <c r="O140" s="15"/>
      <c r="P140" s="15"/>
      <c r="Q140" s="15"/>
      <c r="R140" s="15"/>
      <c r="S140" s="15"/>
      <c r="T140" s="15"/>
      <c r="U140" s="15"/>
      <c r="V140" s="15"/>
      <c r="W140" s="15"/>
      <c r="X140" s="15"/>
      <c r="Y140" s="15"/>
      <c r="Z140" s="15"/>
    </row>
    <row r="141" spans="1:26" ht="15" customHeight="1" x14ac:dyDescent="0.3">
      <c r="A141" s="15"/>
      <c r="B141" s="15"/>
      <c r="C141" s="15"/>
      <c r="D141" s="15"/>
      <c r="E141" s="15"/>
      <c r="F141" s="15"/>
      <c r="G141" s="15"/>
      <c r="H141" s="15"/>
      <c r="I141" s="15"/>
      <c r="J141" s="16"/>
      <c r="K141" s="15"/>
      <c r="L141" s="15"/>
      <c r="M141" s="15"/>
      <c r="N141" s="15"/>
      <c r="O141" s="15"/>
      <c r="P141" s="15"/>
      <c r="Q141" s="15"/>
      <c r="R141" s="15"/>
      <c r="S141" s="15"/>
      <c r="T141" s="15"/>
      <c r="U141" s="15"/>
      <c r="V141" s="15"/>
      <c r="W141" s="15"/>
      <c r="X141" s="15"/>
      <c r="Y141" s="15"/>
      <c r="Z141" s="15"/>
    </row>
    <row r="142" spans="1:26" ht="15" customHeight="1" x14ac:dyDescent="0.3">
      <c r="A142" s="15"/>
      <c r="B142" s="15"/>
      <c r="C142" s="15"/>
      <c r="D142" s="15"/>
      <c r="E142" s="15"/>
      <c r="F142" s="15"/>
      <c r="G142" s="15"/>
      <c r="H142" s="15"/>
      <c r="I142" s="15"/>
      <c r="J142" s="16"/>
      <c r="K142" s="15"/>
      <c r="L142" s="15"/>
      <c r="M142" s="15"/>
      <c r="N142" s="15"/>
      <c r="O142" s="15"/>
      <c r="P142" s="15"/>
      <c r="Q142" s="15"/>
      <c r="R142" s="15"/>
      <c r="S142" s="15"/>
      <c r="T142" s="15"/>
      <c r="U142" s="15"/>
      <c r="V142" s="15"/>
      <c r="W142" s="15"/>
      <c r="X142" s="15"/>
      <c r="Y142" s="15"/>
      <c r="Z142" s="15"/>
    </row>
    <row r="143" spans="1:26" ht="15" customHeight="1" x14ac:dyDescent="0.3">
      <c r="A143" s="15"/>
      <c r="B143" s="15"/>
      <c r="C143" s="15"/>
      <c r="D143" s="15"/>
      <c r="E143" s="15"/>
      <c r="F143" s="15"/>
      <c r="G143" s="15"/>
      <c r="H143" s="15"/>
      <c r="I143" s="15"/>
      <c r="J143" s="16"/>
      <c r="K143" s="15"/>
      <c r="L143" s="15"/>
      <c r="M143" s="15"/>
      <c r="N143" s="15"/>
      <c r="O143" s="15"/>
      <c r="P143" s="15"/>
      <c r="Q143" s="15"/>
      <c r="R143" s="15"/>
      <c r="S143" s="15"/>
      <c r="T143" s="15"/>
      <c r="U143" s="15"/>
      <c r="V143" s="15"/>
      <c r="W143" s="15"/>
      <c r="X143" s="15"/>
      <c r="Y143" s="15"/>
      <c r="Z143" s="15"/>
    </row>
    <row r="144" spans="1:26" ht="15" customHeight="1" x14ac:dyDescent="0.3">
      <c r="A144" s="15"/>
      <c r="B144" s="15"/>
      <c r="C144" s="15"/>
      <c r="D144" s="15"/>
      <c r="E144" s="15"/>
      <c r="F144" s="15"/>
      <c r="G144" s="15"/>
      <c r="H144" s="15"/>
      <c r="I144" s="15"/>
      <c r="J144" s="16"/>
      <c r="K144" s="15"/>
      <c r="L144" s="15"/>
      <c r="M144" s="15"/>
      <c r="N144" s="15"/>
      <c r="O144" s="15"/>
      <c r="P144" s="15"/>
      <c r="Q144" s="15"/>
      <c r="R144" s="15"/>
      <c r="S144" s="15"/>
      <c r="T144" s="15"/>
      <c r="U144" s="15"/>
      <c r="V144" s="15"/>
      <c r="W144" s="15"/>
      <c r="X144" s="15"/>
      <c r="Y144" s="15"/>
      <c r="Z144" s="15"/>
    </row>
    <row r="145" spans="1:26" ht="15" customHeight="1" x14ac:dyDescent="0.3">
      <c r="A145" s="15"/>
      <c r="B145" s="15"/>
      <c r="C145" s="15"/>
      <c r="D145" s="15"/>
      <c r="E145" s="15"/>
      <c r="F145" s="15"/>
      <c r="G145" s="15"/>
      <c r="H145" s="15"/>
      <c r="I145" s="15"/>
      <c r="J145" s="16"/>
      <c r="K145" s="15"/>
      <c r="L145" s="15"/>
      <c r="M145" s="15"/>
      <c r="N145" s="15"/>
      <c r="O145" s="15"/>
      <c r="P145" s="15"/>
      <c r="Q145" s="15"/>
      <c r="R145" s="15"/>
      <c r="S145" s="15"/>
      <c r="T145" s="15"/>
      <c r="U145" s="15"/>
      <c r="V145" s="15"/>
      <c r="W145" s="15"/>
      <c r="X145" s="15"/>
      <c r="Y145" s="15"/>
      <c r="Z145" s="15"/>
    </row>
    <row r="146" spans="1:26" ht="15" customHeight="1" x14ac:dyDescent="0.3">
      <c r="A146" s="15"/>
      <c r="B146" s="15"/>
      <c r="C146" s="15"/>
      <c r="D146" s="15"/>
      <c r="E146" s="15"/>
      <c r="F146" s="15"/>
      <c r="G146" s="15"/>
      <c r="H146" s="15"/>
      <c r="I146" s="15"/>
      <c r="J146" s="16"/>
      <c r="K146" s="15"/>
      <c r="L146" s="15"/>
      <c r="M146" s="15"/>
      <c r="N146" s="15"/>
      <c r="O146" s="15"/>
      <c r="P146" s="15"/>
      <c r="Q146" s="15"/>
      <c r="R146" s="15"/>
      <c r="S146" s="15"/>
      <c r="T146" s="15"/>
      <c r="U146" s="15"/>
      <c r="V146" s="15"/>
      <c r="W146" s="15"/>
      <c r="X146" s="15"/>
      <c r="Y146" s="15"/>
      <c r="Z146" s="15"/>
    </row>
    <row r="147" spans="1:26" ht="15" customHeight="1" x14ac:dyDescent="0.3">
      <c r="A147" s="15"/>
      <c r="B147" s="15"/>
      <c r="C147" s="15"/>
      <c r="D147" s="15"/>
      <c r="E147" s="15"/>
      <c r="F147" s="15"/>
      <c r="G147" s="15"/>
      <c r="H147" s="15"/>
      <c r="I147" s="15"/>
      <c r="J147" s="16"/>
      <c r="K147" s="15"/>
      <c r="L147" s="15"/>
      <c r="M147" s="15"/>
      <c r="N147" s="15"/>
      <c r="O147" s="15"/>
      <c r="P147" s="15"/>
      <c r="Q147" s="15"/>
      <c r="R147" s="15"/>
      <c r="S147" s="15"/>
      <c r="T147" s="15"/>
      <c r="U147" s="15"/>
      <c r="V147" s="15"/>
      <c r="W147" s="15"/>
      <c r="X147" s="15"/>
      <c r="Y147" s="15"/>
      <c r="Z147" s="15"/>
    </row>
    <row r="148" spans="1:26" ht="15" customHeight="1" x14ac:dyDescent="0.3">
      <c r="A148" s="15"/>
      <c r="B148" s="15"/>
      <c r="C148" s="15"/>
      <c r="D148" s="15"/>
      <c r="E148" s="15"/>
      <c r="F148" s="15"/>
      <c r="G148" s="15"/>
      <c r="H148" s="15"/>
      <c r="I148" s="15"/>
      <c r="J148" s="16"/>
      <c r="K148" s="15"/>
      <c r="L148" s="15"/>
      <c r="M148" s="15"/>
      <c r="N148" s="15"/>
      <c r="O148" s="15"/>
      <c r="P148" s="15"/>
      <c r="Q148" s="15"/>
      <c r="R148" s="15"/>
      <c r="S148" s="15"/>
      <c r="T148" s="15"/>
      <c r="U148" s="15"/>
      <c r="V148" s="15"/>
      <c r="W148" s="15"/>
      <c r="X148" s="15"/>
      <c r="Y148" s="15"/>
      <c r="Z148" s="15"/>
    </row>
    <row r="149" spans="1:26" ht="15" customHeight="1" x14ac:dyDescent="0.3">
      <c r="A149" s="15"/>
      <c r="B149" s="15"/>
      <c r="C149" s="15"/>
      <c r="D149" s="15"/>
      <c r="E149" s="15"/>
      <c r="F149" s="15"/>
      <c r="G149" s="15"/>
      <c r="H149" s="15"/>
      <c r="I149" s="15"/>
      <c r="J149" s="16"/>
      <c r="K149" s="15"/>
      <c r="L149" s="15"/>
      <c r="M149" s="15"/>
      <c r="N149" s="15"/>
      <c r="O149" s="15"/>
      <c r="P149" s="15"/>
      <c r="Q149" s="15"/>
      <c r="R149" s="15"/>
      <c r="S149" s="15"/>
      <c r="T149" s="15"/>
      <c r="U149" s="15"/>
      <c r="V149" s="15"/>
      <c r="W149" s="15"/>
      <c r="X149" s="15"/>
      <c r="Y149" s="15"/>
      <c r="Z149" s="15"/>
    </row>
    <row r="150" spans="1:26" ht="15" customHeight="1" x14ac:dyDescent="0.3">
      <c r="A150" s="15"/>
      <c r="B150" s="15"/>
      <c r="C150" s="15"/>
      <c r="D150" s="15"/>
      <c r="E150" s="15"/>
      <c r="F150" s="15"/>
      <c r="G150" s="15"/>
      <c r="H150" s="15"/>
      <c r="I150" s="15"/>
      <c r="J150" s="16"/>
      <c r="K150" s="15"/>
      <c r="L150" s="15"/>
      <c r="M150" s="15"/>
      <c r="N150" s="15"/>
      <c r="O150" s="15"/>
      <c r="P150" s="15"/>
      <c r="Q150" s="15"/>
      <c r="R150" s="15"/>
      <c r="S150" s="15"/>
      <c r="T150" s="15"/>
      <c r="U150" s="15"/>
      <c r="V150" s="15"/>
      <c r="W150" s="15"/>
      <c r="X150" s="15"/>
      <c r="Y150" s="15"/>
      <c r="Z150" s="15"/>
    </row>
    <row r="151" spans="1:26" ht="15" customHeight="1" x14ac:dyDescent="0.3">
      <c r="A151" s="15"/>
      <c r="B151" s="15"/>
      <c r="C151" s="15"/>
      <c r="D151" s="15"/>
      <c r="E151" s="15"/>
      <c r="F151" s="15"/>
      <c r="G151" s="15"/>
      <c r="H151" s="15"/>
      <c r="I151" s="15"/>
      <c r="J151" s="16"/>
      <c r="K151" s="15"/>
      <c r="L151" s="15"/>
      <c r="M151" s="15"/>
      <c r="N151" s="15"/>
      <c r="O151" s="15"/>
      <c r="P151" s="15"/>
      <c r="Q151" s="15"/>
      <c r="R151" s="15"/>
      <c r="S151" s="15"/>
      <c r="T151" s="15"/>
      <c r="U151" s="15"/>
      <c r="V151" s="15"/>
      <c r="W151" s="15"/>
      <c r="X151" s="15"/>
      <c r="Y151" s="15"/>
      <c r="Z151" s="15"/>
    </row>
    <row r="152" spans="1:26" ht="15" customHeight="1" x14ac:dyDescent="0.3">
      <c r="A152" s="15"/>
      <c r="B152" s="15"/>
      <c r="C152" s="15"/>
      <c r="D152" s="15"/>
      <c r="E152" s="15"/>
      <c r="F152" s="15"/>
      <c r="G152" s="15"/>
      <c r="H152" s="15"/>
      <c r="I152" s="15"/>
      <c r="J152" s="16"/>
      <c r="K152" s="15"/>
      <c r="L152" s="15"/>
      <c r="M152" s="15"/>
      <c r="N152" s="15"/>
      <c r="O152" s="15"/>
      <c r="P152" s="15"/>
      <c r="Q152" s="15"/>
      <c r="R152" s="15"/>
      <c r="S152" s="15"/>
      <c r="T152" s="15"/>
      <c r="U152" s="15"/>
      <c r="V152" s="15"/>
      <c r="W152" s="15"/>
      <c r="X152" s="15"/>
      <c r="Y152" s="15"/>
      <c r="Z152" s="15"/>
    </row>
    <row r="153" spans="1:26" ht="15" customHeight="1" x14ac:dyDescent="0.3">
      <c r="A153" s="15"/>
      <c r="B153" s="15"/>
      <c r="C153" s="15"/>
      <c r="D153" s="15"/>
      <c r="E153" s="15"/>
      <c r="F153" s="15"/>
      <c r="G153" s="15"/>
      <c r="H153" s="15"/>
      <c r="I153" s="15"/>
      <c r="J153" s="16"/>
      <c r="K153" s="15"/>
      <c r="L153" s="15"/>
      <c r="M153" s="15"/>
      <c r="N153" s="15"/>
      <c r="O153" s="15"/>
      <c r="P153" s="15"/>
      <c r="Q153" s="15"/>
      <c r="R153" s="15"/>
      <c r="S153" s="15"/>
      <c r="T153" s="15"/>
      <c r="U153" s="15"/>
      <c r="V153" s="15"/>
      <c r="W153" s="15"/>
      <c r="X153" s="15"/>
      <c r="Y153" s="15"/>
      <c r="Z153" s="15"/>
    </row>
    <row r="154" spans="1:26" ht="15" customHeight="1" x14ac:dyDescent="0.3">
      <c r="A154" s="15"/>
      <c r="B154" s="15"/>
      <c r="C154" s="15"/>
      <c r="D154" s="15"/>
      <c r="E154" s="15"/>
      <c r="F154" s="15"/>
      <c r="G154" s="15"/>
      <c r="H154" s="15"/>
      <c r="I154" s="15"/>
      <c r="J154" s="16"/>
      <c r="K154" s="15"/>
      <c r="L154" s="15"/>
      <c r="M154" s="15"/>
      <c r="N154" s="15"/>
      <c r="O154" s="15"/>
      <c r="P154" s="15"/>
      <c r="Q154" s="15"/>
      <c r="R154" s="15"/>
      <c r="S154" s="15"/>
      <c r="T154" s="15"/>
      <c r="U154" s="15"/>
      <c r="V154" s="15"/>
      <c r="W154" s="15"/>
      <c r="X154" s="15"/>
      <c r="Y154" s="15"/>
      <c r="Z154" s="15"/>
    </row>
    <row r="155" spans="1:26" ht="15" customHeight="1" x14ac:dyDescent="0.3">
      <c r="A155" s="15"/>
      <c r="B155" s="15"/>
      <c r="C155" s="15"/>
      <c r="D155" s="15"/>
      <c r="E155" s="15"/>
      <c r="F155" s="15"/>
      <c r="G155" s="15"/>
      <c r="H155" s="15"/>
      <c r="I155" s="15"/>
      <c r="J155" s="16"/>
      <c r="K155" s="15"/>
      <c r="L155" s="15"/>
      <c r="M155" s="15"/>
      <c r="N155" s="15"/>
      <c r="O155" s="15"/>
      <c r="P155" s="15"/>
      <c r="Q155" s="15"/>
      <c r="R155" s="15"/>
      <c r="S155" s="15"/>
      <c r="T155" s="15"/>
      <c r="U155" s="15"/>
      <c r="V155" s="15"/>
      <c r="W155" s="15"/>
      <c r="X155" s="15"/>
      <c r="Y155" s="15"/>
      <c r="Z155" s="15"/>
    </row>
    <row r="156" spans="1:26" ht="15" customHeight="1" x14ac:dyDescent="0.3">
      <c r="A156" s="15"/>
      <c r="B156" s="15"/>
      <c r="C156" s="15"/>
      <c r="D156" s="15"/>
      <c r="E156" s="15"/>
      <c r="F156" s="15"/>
      <c r="G156" s="15"/>
      <c r="H156" s="15"/>
      <c r="I156" s="15"/>
      <c r="J156" s="16"/>
      <c r="K156" s="15"/>
      <c r="L156" s="15"/>
      <c r="M156" s="15"/>
      <c r="N156" s="15"/>
      <c r="O156" s="15"/>
      <c r="P156" s="15"/>
      <c r="Q156" s="15"/>
      <c r="R156" s="15"/>
      <c r="S156" s="15"/>
      <c r="T156" s="15"/>
      <c r="U156" s="15"/>
      <c r="V156" s="15"/>
      <c r="W156" s="15"/>
      <c r="X156" s="15"/>
      <c r="Y156" s="15"/>
      <c r="Z156" s="15"/>
    </row>
    <row r="157" spans="1:26" ht="15" customHeight="1" x14ac:dyDescent="0.3">
      <c r="A157" s="15"/>
      <c r="B157" s="15"/>
      <c r="C157" s="15"/>
      <c r="D157" s="15"/>
      <c r="E157" s="15"/>
      <c r="F157" s="15"/>
      <c r="G157" s="15"/>
      <c r="H157" s="15"/>
      <c r="I157" s="15"/>
      <c r="J157" s="16"/>
      <c r="K157" s="15"/>
      <c r="L157" s="15"/>
      <c r="M157" s="15"/>
      <c r="N157" s="15"/>
      <c r="O157" s="15"/>
      <c r="P157" s="15"/>
      <c r="Q157" s="15"/>
      <c r="R157" s="15"/>
      <c r="S157" s="15"/>
      <c r="T157" s="15"/>
      <c r="U157" s="15"/>
      <c r="V157" s="15"/>
      <c r="W157" s="15"/>
      <c r="X157" s="15"/>
      <c r="Y157" s="15"/>
      <c r="Z157" s="15"/>
    </row>
    <row r="158" spans="1:26" ht="15" customHeight="1" x14ac:dyDescent="0.3">
      <c r="A158" s="15"/>
      <c r="B158" s="15"/>
      <c r="C158" s="15"/>
      <c r="D158" s="15"/>
      <c r="E158" s="15"/>
      <c r="F158" s="15"/>
      <c r="G158" s="15"/>
      <c r="H158" s="15"/>
      <c r="I158" s="15"/>
      <c r="J158" s="16"/>
      <c r="K158" s="15"/>
      <c r="L158" s="15"/>
      <c r="M158" s="15"/>
      <c r="N158" s="15"/>
      <c r="O158" s="15"/>
      <c r="P158" s="15"/>
      <c r="Q158" s="15"/>
      <c r="R158" s="15"/>
      <c r="S158" s="15"/>
      <c r="T158" s="15"/>
      <c r="U158" s="15"/>
      <c r="V158" s="15"/>
      <c r="W158" s="15"/>
      <c r="X158" s="15"/>
      <c r="Y158" s="15"/>
      <c r="Z158" s="15"/>
    </row>
    <row r="159" spans="1:26" ht="15" customHeight="1" x14ac:dyDescent="0.3">
      <c r="A159" s="15"/>
      <c r="B159" s="15"/>
      <c r="C159" s="15"/>
      <c r="D159" s="15"/>
      <c r="E159" s="15"/>
      <c r="F159" s="15"/>
      <c r="G159" s="15"/>
      <c r="H159" s="15"/>
      <c r="I159" s="15"/>
      <c r="J159" s="16"/>
      <c r="K159" s="15"/>
      <c r="L159" s="15"/>
      <c r="M159" s="15"/>
      <c r="N159" s="15"/>
      <c r="O159" s="15"/>
      <c r="P159" s="15"/>
      <c r="Q159" s="15"/>
      <c r="R159" s="15"/>
      <c r="S159" s="15"/>
      <c r="T159" s="15"/>
      <c r="U159" s="15"/>
      <c r="V159" s="15"/>
      <c r="W159" s="15"/>
      <c r="X159" s="15"/>
      <c r="Y159" s="15"/>
      <c r="Z159" s="15"/>
    </row>
    <row r="160" spans="1:26" ht="15" customHeight="1" x14ac:dyDescent="0.3">
      <c r="A160" s="15"/>
      <c r="B160" s="15"/>
      <c r="C160" s="15"/>
      <c r="D160" s="15"/>
      <c r="E160" s="15"/>
      <c r="F160" s="15"/>
      <c r="G160" s="15"/>
      <c r="H160" s="15"/>
      <c r="I160" s="15"/>
      <c r="J160" s="16"/>
      <c r="K160" s="15"/>
      <c r="L160" s="15"/>
      <c r="M160" s="15"/>
      <c r="N160" s="15"/>
      <c r="O160" s="15"/>
      <c r="P160" s="15"/>
      <c r="Q160" s="15"/>
      <c r="R160" s="15"/>
      <c r="S160" s="15"/>
      <c r="T160" s="15"/>
      <c r="U160" s="15"/>
      <c r="V160" s="15"/>
      <c r="W160" s="15"/>
      <c r="X160" s="15"/>
      <c r="Y160" s="15"/>
      <c r="Z160" s="15"/>
    </row>
    <row r="161" spans="1:26" ht="15" customHeight="1" x14ac:dyDescent="0.3">
      <c r="A161" s="15"/>
      <c r="B161" s="15"/>
      <c r="C161" s="15"/>
      <c r="D161" s="15"/>
      <c r="E161" s="15"/>
      <c r="F161" s="15"/>
      <c r="G161" s="15"/>
      <c r="H161" s="15"/>
      <c r="I161" s="15"/>
      <c r="J161" s="16"/>
      <c r="K161" s="15"/>
      <c r="L161" s="15"/>
      <c r="M161" s="15"/>
      <c r="N161" s="15"/>
      <c r="O161" s="15"/>
      <c r="P161" s="15"/>
      <c r="Q161" s="15"/>
      <c r="R161" s="15"/>
      <c r="S161" s="15"/>
      <c r="T161" s="15"/>
      <c r="U161" s="15"/>
      <c r="V161" s="15"/>
      <c r="W161" s="15"/>
      <c r="X161" s="15"/>
      <c r="Y161" s="15"/>
      <c r="Z161" s="15"/>
    </row>
  </sheetData>
  <sheetProtection password="CD82" sheet="1" objects="1" scenarios="1"/>
  <protectedRanges>
    <protectedRange password="CD82" sqref="C4" name="INICIO ACTIVIDAD"/>
    <protectedRange sqref="C6" name="FORMAJURIDICA"/>
  </protectedRanges>
  <mergeCells count="12">
    <mergeCell ref="C22:C24"/>
    <mergeCell ref="A25:A30"/>
    <mergeCell ref="C25:C27"/>
    <mergeCell ref="C28:C30"/>
    <mergeCell ref="A32:A33"/>
    <mergeCell ref="B32:B33"/>
    <mergeCell ref="C32:C33"/>
    <mergeCell ref="A10:A21"/>
    <mergeCell ref="C10:C12"/>
    <mergeCell ref="C13:C15"/>
    <mergeCell ref="C16:C18"/>
    <mergeCell ref="C19:C21"/>
  </mergeCells>
  <dataValidations count="1">
    <dataValidation operator="equal" allowBlank="1" showInputMessage="1" showErrorMessage="1" prompt="NÚMERO DE LA EMPRESA - MÁXIMO 40 CARACTERES" sqref="C2" xr:uid="{00000000-0002-0000-0000-000000000000}">
      <formula1>0</formula1>
      <formula2>0</formula2>
    </dataValidation>
  </dataValidations>
  <hyperlinks>
    <hyperlink ref="B11" location="null!Área_de_impresión" display="PLAN DE INVERSIÓN" xr:uid="{00000000-0004-0000-0000-000000000000}"/>
    <hyperlink ref="B14" location="null!Área_de_impresión" display="PLAN DE FINANCIACIÓN-SIMULACIÓN PRÉSTAMO" xr:uid="{00000000-0004-0000-0000-000001000000}"/>
    <hyperlink ref="B17" location="null!Área_de_impresión" display="PLAN GASTOS (C. FIJOS-C.VARIABLES-RRHH)" xr:uid="{00000000-0004-0000-0000-000002000000}"/>
    <hyperlink ref="B20" location="null!Área_de_impresión" display=" PLAN DE INGRESOS" xr:uid="{00000000-0004-0000-0000-000003000000}"/>
    <hyperlink ref="B23" location="null!Área_de_impresión" display="PLAN DE TESORERIA" xr:uid="{00000000-0004-0000-0000-000004000000}"/>
    <hyperlink ref="B26" location="null!Área_de_impresión" display="P y G PROVISIONAL" xr:uid="{00000000-0004-0000-0000-000005000000}"/>
    <hyperlink ref="B29" location="null!Área_de_impresión" display="CUADRO RESUMEN" xr:uid="{00000000-0004-0000-0000-000006000000}"/>
  </hyperlinks>
  <pageMargins left="0.7" right="0.7" top="0.75" bottom="0.75" header="0.511811023622047" footer="0.511811023622047"/>
  <pageSetup paperSize="9" orientation="landscape" horizontalDpi="300" verticalDpi="30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Hoja1!$E$3:$E$15</xm:f>
          </x14:formula1>
          <x14:formula2>
            <xm:f>0</xm:f>
          </x14:formula2>
          <xm:sqref>C4</xm:sqref>
        </x14:dataValidation>
        <x14:dataValidation type="list" allowBlank="1" showInputMessage="1" showErrorMessage="1" xr:uid="{00000000-0002-0000-0000-000002000000}">
          <x14:formula1>
            <xm:f>Hoja1!$F$2:$F$9</xm:f>
          </x14:formula1>
          <x14:formula2>
            <xm:f>0</xm:f>
          </x14:formula2>
          <xm:sqref>C6:C7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885"/>
  <sheetViews>
    <sheetView zoomScale="80" zoomScaleNormal="80" workbookViewId="0">
      <selection activeCell="B29" sqref="B29"/>
    </sheetView>
  </sheetViews>
  <sheetFormatPr baseColWidth="10" defaultColWidth="10.5546875" defaultRowHeight="14.4" x14ac:dyDescent="0.3"/>
  <cols>
    <col min="1" max="1" width="54.44140625" customWidth="1"/>
    <col min="2" max="2" width="14.44140625" customWidth="1"/>
    <col min="6" max="6" width="13.109375" customWidth="1"/>
    <col min="7" max="7" width="12.21875" customWidth="1"/>
    <col min="8" max="9" width="12.21875" style="13" customWidth="1"/>
    <col min="10" max="10" width="11.44140625" style="13" customWidth="1"/>
    <col min="11" max="11" width="15.88671875" style="13" customWidth="1"/>
    <col min="12" max="12" width="14.6640625" style="13" customWidth="1"/>
    <col min="13" max="13" width="15" style="13" customWidth="1"/>
    <col min="14" max="14" width="11.21875" style="13" customWidth="1"/>
    <col min="15" max="35" width="11.44140625" style="13" customWidth="1"/>
    <col min="16384" max="16384" width="11.5546875" customWidth="1"/>
  </cols>
  <sheetData>
    <row r="1" spans="1:36" s="13" customFormat="1" x14ac:dyDescent="0.3">
      <c r="A1" s="40"/>
      <c r="B1" s="40"/>
      <c r="C1" s="40"/>
      <c r="D1" s="40"/>
      <c r="AJ1"/>
    </row>
    <row r="2" spans="1:36" ht="45" customHeight="1" x14ac:dyDescent="0.3">
      <c r="A2" s="41" t="str">
        <f>'INFO INICIAL'!C2</f>
        <v>NOMBRE PROYECTO</v>
      </c>
      <c r="B2" s="5" t="s">
        <v>35</v>
      </c>
      <c r="C2" s="5"/>
      <c r="D2" s="5"/>
      <c r="E2" s="5"/>
      <c r="F2" s="5"/>
      <c r="G2" s="5"/>
    </row>
    <row r="3" spans="1:36" s="13" customFormat="1" ht="7.5" customHeight="1" x14ac:dyDescent="0.3">
      <c r="AJ3"/>
    </row>
    <row r="4" spans="1:36" ht="12.75" customHeight="1" x14ac:dyDescent="0.3">
      <c r="A4" s="13"/>
      <c r="B4" s="42" t="s">
        <v>36</v>
      </c>
      <c r="C4" s="42" t="s">
        <v>37</v>
      </c>
      <c r="D4" s="42" t="s">
        <v>38</v>
      </c>
      <c r="E4" s="4" t="s">
        <v>39</v>
      </c>
      <c r="F4" s="4"/>
      <c r="G4" s="4"/>
      <c r="H4" s="4"/>
      <c r="I4" s="4"/>
    </row>
    <row r="5" spans="1:36" x14ac:dyDescent="0.3">
      <c r="A5" s="43" t="s">
        <v>40</v>
      </c>
      <c r="B5" s="44" t="s">
        <v>41</v>
      </c>
      <c r="C5" s="44" t="s">
        <v>41</v>
      </c>
      <c r="D5" s="44" t="s">
        <v>41</v>
      </c>
      <c r="E5" s="45" t="s">
        <v>42</v>
      </c>
      <c r="F5" s="46" t="s">
        <v>43</v>
      </c>
      <c r="G5" s="45" t="s">
        <v>44</v>
      </c>
      <c r="H5" s="45" t="s">
        <v>45</v>
      </c>
      <c r="I5" s="45" t="s">
        <v>46</v>
      </c>
    </row>
    <row r="6" spans="1:36" ht="14.25" customHeight="1" x14ac:dyDescent="0.3">
      <c r="A6" s="47" t="s">
        <v>47</v>
      </c>
      <c r="B6" s="48">
        <f>+B7+B8+B9+B10++B11+B12+B13+B14+B15++B16+B17+B18+B19+B20+B21+B22+B23+B24</f>
        <v>0</v>
      </c>
      <c r="C6" s="48">
        <f>+C7+C8+C9+C10++C11+C12+C13+C14+C15++C16+C17+C18+C19+C20+C21+C22+C23+C24</f>
        <v>0</v>
      </c>
      <c r="D6" s="48">
        <f>+D7+D8+D9+D10++D11+D12+D13+D14+D15++D16+D17+D18+D19+D20+D21+D22+D23+D24</f>
        <v>0</v>
      </c>
      <c r="E6" s="49"/>
      <c r="F6" s="49"/>
      <c r="G6" s="49"/>
      <c r="H6" s="49"/>
      <c r="I6" s="49"/>
    </row>
    <row r="7" spans="1:36" x14ac:dyDescent="0.3">
      <c r="A7" s="50" t="s">
        <v>48</v>
      </c>
      <c r="B7" s="51">
        <v>0</v>
      </c>
      <c r="C7" s="51">
        <v>0</v>
      </c>
      <c r="D7" s="51">
        <v>0</v>
      </c>
      <c r="E7" s="52">
        <v>1</v>
      </c>
      <c r="F7" s="53">
        <v>1</v>
      </c>
      <c r="G7" s="54">
        <f t="shared" ref="G7:G23" si="0">B7*E7</f>
        <v>0</v>
      </c>
      <c r="H7" s="54">
        <f>C7*E7</f>
        <v>0</v>
      </c>
      <c r="I7" s="54">
        <f>D7*E7</f>
        <v>0</v>
      </c>
    </row>
    <row r="8" spans="1:36" x14ac:dyDescent="0.3">
      <c r="A8" s="50" t="s">
        <v>49</v>
      </c>
      <c r="B8" s="51">
        <v>0</v>
      </c>
      <c r="C8" s="51">
        <v>0</v>
      </c>
      <c r="D8" s="51">
        <v>0</v>
      </c>
      <c r="E8" s="52">
        <v>0.2</v>
      </c>
      <c r="F8" s="53">
        <v>5</v>
      </c>
      <c r="G8" s="54">
        <f t="shared" si="0"/>
        <v>0</v>
      </c>
      <c r="H8" s="54">
        <f t="shared" ref="H8:H23" si="1">(B8*E8)+(C8*E8)</f>
        <v>0</v>
      </c>
      <c r="I8" s="54">
        <f t="shared" ref="I8:I23" si="2">(B8*E8)+(C8*E8)+(D8*E8)</f>
        <v>0</v>
      </c>
      <c r="K8" s="3" t="s">
        <v>50</v>
      </c>
      <c r="L8" s="3"/>
      <c r="M8" s="3"/>
      <c r="N8" s="3"/>
    </row>
    <row r="9" spans="1:36" x14ac:dyDescent="0.3">
      <c r="A9" s="50" t="s">
        <v>51</v>
      </c>
      <c r="B9" s="51">
        <v>0</v>
      </c>
      <c r="C9" s="51">
        <v>0</v>
      </c>
      <c r="D9" s="51">
        <v>0</v>
      </c>
      <c r="E9" s="52">
        <v>0.1</v>
      </c>
      <c r="F9" s="53">
        <v>10</v>
      </c>
      <c r="G9" s="54">
        <f t="shared" si="0"/>
        <v>0</v>
      </c>
      <c r="H9" s="54">
        <f t="shared" si="1"/>
        <v>0</v>
      </c>
      <c r="I9" s="54">
        <f t="shared" si="2"/>
        <v>0</v>
      </c>
      <c r="K9" s="55" t="s">
        <v>52</v>
      </c>
      <c r="L9" s="55" t="s">
        <v>53</v>
      </c>
      <c r="M9" s="55" t="s">
        <v>54</v>
      </c>
      <c r="N9" s="55" t="s">
        <v>55</v>
      </c>
    </row>
    <row r="10" spans="1:36" x14ac:dyDescent="0.3">
      <c r="A10" s="50" t="s">
        <v>56</v>
      </c>
      <c r="B10" s="51">
        <v>0</v>
      </c>
      <c r="C10" s="51">
        <v>0</v>
      </c>
      <c r="D10" s="51">
        <v>0</v>
      </c>
      <c r="E10" s="52">
        <v>0.1</v>
      </c>
      <c r="F10" s="53">
        <v>10</v>
      </c>
      <c r="G10" s="54">
        <f t="shared" si="0"/>
        <v>0</v>
      </c>
      <c r="H10" s="54">
        <f t="shared" si="1"/>
        <v>0</v>
      </c>
      <c r="I10" s="54">
        <f t="shared" si="2"/>
        <v>0</v>
      </c>
      <c r="K10" s="56">
        <v>0</v>
      </c>
      <c r="L10" s="56">
        <v>0</v>
      </c>
      <c r="M10" s="56">
        <v>400000</v>
      </c>
      <c r="N10" s="57">
        <v>0.08</v>
      </c>
    </row>
    <row r="11" spans="1:36" x14ac:dyDescent="0.3">
      <c r="A11" s="50" t="s">
        <v>57</v>
      </c>
      <c r="B11" s="51">
        <v>0</v>
      </c>
      <c r="C11" s="51">
        <v>0</v>
      </c>
      <c r="D11" s="51">
        <v>0</v>
      </c>
      <c r="E11" s="52">
        <v>0.1</v>
      </c>
      <c r="F11" s="53">
        <v>10</v>
      </c>
      <c r="G11" s="54">
        <f t="shared" si="0"/>
        <v>0</v>
      </c>
      <c r="H11" s="54">
        <f t="shared" si="1"/>
        <v>0</v>
      </c>
      <c r="I11" s="54">
        <f t="shared" si="2"/>
        <v>0</v>
      </c>
      <c r="K11" s="56">
        <v>400000.01</v>
      </c>
      <c r="L11" s="56">
        <v>32000</v>
      </c>
      <c r="M11" s="56">
        <v>200000</v>
      </c>
      <c r="N11" s="57">
        <v>0.09</v>
      </c>
    </row>
    <row r="12" spans="1:36" x14ac:dyDescent="0.3">
      <c r="A12" s="50" t="s">
        <v>58</v>
      </c>
      <c r="B12" s="51">
        <v>0</v>
      </c>
      <c r="C12" s="51">
        <v>0</v>
      </c>
      <c r="D12" s="51">
        <v>0</v>
      </c>
      <c r="E12" s="52">
        <v>0.33</v>
      </c>
      <c r="F12" s="53">
        <v>3</v>
      </c>
      <c r="G12" s="54">
        <f t="shared" si="0"/>
        <v>0</v>
      </c>
      <c r="H12" s="54">
        <f t="shared" si="1"/>
        <v>0</v>
      </c>
      <c r="I12" s="54">
        <f t="shared" si="2"/>
        <v>0</v>
      </c>
      <c r="K12" s="56">
        <v>600000.01</v>
      </c>
      <c r="L12" s="56">
        <v>50000</v>
      </c>
      <c r="M12" s="56">
        <v>400000</v>
      </c>
      <c r="N12" s="57">
        <v>0.1</v>
      </c>
    </row>
    <row r="13" spans="1:36" x14ac:dyDescent="0.3">
      <c r="A13" s="50" t="s">
        <v>59</v>
      </c>
      <c r="B13" s="51">
        <v>0</v>
      </c>
      <c r="C13" s="51">
        <v>0</v>
      </c>
      <c r="D13" s="51">
        <v>0</v>
      </c>
      <c r="E13" s="52">
        <v>0.2</v>
      </c>
      <c r="F13" s="53">
        <v>5</v>
      </c>
      <c r="G13" s="54">
        <f t="shared" si="0"/>
        <v>0</v>
      </c>
      <c r="H13" s="54">
        <f t="shared" si="1"/>
        <v>0</v>
      </c>
      <c r="I13" s="54">
        <f t="shared" si="2"/>
        <v>0</v>
      </c>
      <c r="K13" s="56">
        <v>1000000.01</v>
      </c>
      <c r="L13" s="56">
        <v>90000</v>
      </c>
      <c r="M13" s="56">
        <v>2000000</v>
      </c>
      <c r="N13" s="57">
        <v>0.12</v>
      </c>
    </row>
    <row r="14" spans="1:36" x14ac:dyDescent="0.3">
      <c r="A14" s="50" t="s">
        <v>60</v>
      </c>
      <c r="B14" s="51">
        <v>0</v>
      </c>
      <c r="C14" s="51">
        <v>0</v>
      </c>
      <c r="D14" s="51">
        <v>0</v>
      </c>
      <c r="E14" s="52">
        <v>0</v>
      </c>
      <c r="F14" s="53">
        <v>0</v>
      </c>
      <c r="G14" s="54">
        <f t="shared" si="0"/>
        <v>0</v>
      </c>
      <c r="H14" s="54">
        <f t="shared" si="1"/>
        <v>0</v>
      </c>
      <c r="I14" s="54">
        <f t="shared" si="2"/>
        <v>0</v>
      </c>
      <c r="K14" s="56">
        <v>2000000.01</v>
      </c>
      <c r="L14" s="56">
        <v>210000</v>
      </c>
      <c r="M14" s="56" t="s">
        <v>61</v>
      </c>
      <c r="N14" s="57">
        <v>0.13</v>
      </c>
    </row>
    <row r="15" spans="1:36" x14ac:dyDescent="0.3">
      <c r="A15" s="50" t="s">
        <v>62</v>
      </c>
      <c r="B15" s="51">
        <v>0</v>
      </c>
      <c r="C15" s="51">
        <v>0</v>
      </c>
      <c r="D15" s="51">
        <v>0</v>
      </c>
      <c r="E15" s="52">
        <v>0.02</v>
      </c>
      <c r="F15" s="53">
        <v>50</v>
      </c>
      <c r="G15" s="54">
        <f t="shared" si="0"/>
        <v>0</v>
      </c>
      <c r="H15" s="54">
        <f t="shared" si="1"/>
        <v>0</v>
      </c>
      <c r="I15" s="54">
        <f t="shared" si="2"/>
        <v>0</v>
      </c>
    </row>
    <row r="16" spans="1:36" x14ac:dyDescent="0.3">
      <c r="A16" s="50" t="s">
        <v>63</v>
      </c>
      <c r="B16" s="51">
        <v>0</v>
      </c>
      <c r="C16" s="51">
        <v>0</v>
      </c>
      <c r="D16" s="51">
        <v>0</v>
      </c>
      <c r="E16" s="52">
        <v>0.02</v>
      </c>
      <c r="F16" s="53">
        <v>50</v>
      </c>
      <c r="G16" s="54">
        <f t="shared" si="0"/>
        <v>0</v>
      </c>
      <c r="H16" s="54">
        <f t="shared" si="1"/>
        <v>0</v>
      </c>
      <c r="I16" s="54">
        <f t="shared" si="2"/>
        <v>0</v>
      </c>
    </row>
    <row r="17" spans="1:9" x14ac:dyDescent="0.3">
      <c r="A17" s="50" t="s">
        <v>64</v>
      </c>
      <c r="B17" s="51">
        <v>0</v>
      </c>
      <c r="C17" s="51">
        <v>0</v>
      </c>
      <c r="D17" s="51">
        <v>0</v>
      </c>
      <c r="E17" s="52">
        <v>0.1</v>
      </c>
      <c r="F17" s="53">
        <v>10</v>
      </c>
      <c r="G17" s="54">
        <f t="shared" si="0"/>
        <v>0</v>
      </c>
      <c r="H17" s="54">
        <f t="shared" si="1"/>
        <v>0</v>
      </c>
      <c r="I17" s="54">
        <f t="shared" si="2"/>
        <v>0</v>
      </c>
    </row>
    <row r="18" spans="1:9" x14ac:dyDescent="0.3">
      <c r="A18" s="50" t="s">
        <v>65</v>
      </c>
      <c r="B18" s="51">
        <v>0</v>
      </c>
      <c r="C18" s="51">
        <v>0</v>
      </c>
      <c r="D18" s="51">
        <v>0</v>
      </c>
      <c r="E18" s="52">
        <v>0.12</v>
      </c>
      <c r="F18" s="53">
        <v>8</v>
      </c>
      <c r="G18" s="54">
        <f t="shared" si="0"/>
        <v>0</v>
      </c>
      <c r="H18" s="54">
        <f t="shared" si="1"/>
        <v>0</v>
      </c>
      <c r="I18" s="54">
        <f t="shared" si="2"/>
        <v>0</v>
      </c>
    </row>
    <row r="19" spans="1:9" x14ac:dyDescent="0.3">
      <c r="A19" s="50" t="s">
        <v>66</v>
      </c>
      <c r="B19" s="51">
        <v>0</v>
      </c>
      <c r="C19" s="51">
        <v>0</v>
      </c>
      <c r="D19" s="51">
        <v>0</v>
      </c>
      <c r="E19" s="52">
        <v>0.25</v>
      </c>
      <c r="F19" s="53">
        <v>4</v>
      </c>
      <c r="G19" s="54">
        <f t="shared" si="0"/>
        <v>0</v>
      </c>
      <c r="H19" s="54">
        <f t="shared" si="1"/>
        <v>0</v>
      </c>
      <c r="I19" s="54">
        <f t="shared" si="2"/>
        <v>0</v>
      </c>
    </row>
    <row r="20" spans="1:9" x14ac:dyDescent="0.3">
      <c r="A20" s="50" t="s">
        <v>67</v>
      </c>
      <c r="B20" s="51">
        <v>0</v>
      </c>
      <c r="C20" s="51">
        <v>0</v>
      </c>
      <c r="D20" s="51">
        <v>0</v>
      </c>
      <c r="E20" s="52">
        <v>0.1</v>
      </c>
      <c r="F20" s="53">
        <v>10</v>
      </c>
      <c r="G20" s="54">
        <f t="shared" si="0"/>
        <v>0</v>
      </c>
      <c r="H20" s="54">
        <f t="shared" si="1"/>
        <v>0</v>
      </c>
      <c r="I20" s="54">
        <f t="shared" si="2"/>
        <v>0</v>
      </c>
    </row>
    <row r="21" spans="1:9" x14ac:dyDescent="0.3">
      <c r="A21" s="50" t="s">
        <v>68</v>
      </c>
      <c r="B21" s="51">
        <v>0</v>
      </c>
      <c r="C21" s="51">
        <v>0</v>
      </c>
      <c r="D21" s="51">
        <v>0</v>
      </c>
      <c r="E21" s="52">
        <v>0.25</v>
      </c>
      <c r="F21" s="53">
        <v>4</v>
      </c>
      <c r="G21" s="54">
        <f t="shared" si="0"/>
        <v>0</v>
      </c>
      <c r="H21" s="54">
        <f t="shared" si="1"/>
        <v>0</v>
      </c>
      <c r="I21" s="54">
        <f t="shared" si="2"/>
        <v>0</v>
      </c>
    </row>
    <row r="22" spans="1:9" x14ac:dyDescent="0.3">
      <c r="A22" s="50" t="s">
        <v>69</v>
      </c>
      <c r="B22" s="51">
        <v>0</v>
      </c>
      <c r="C22" s="51">
        <v>0</v>
      </c>
      <c r="D22" s="51">
        <v>0</v>
      </c>
      <c r="E22" s="52">
        <v>0.16</v>
      </c>
      <c r="F22" s="53">
        <v>6</v>
      </c>
      <c r="G22" s="54">
        <f t="shared" si="0"/>
        <v>0</v>
      </c>
      <c r="H22" s="54">
        <f t="shared" si="1"/>
        <v>0</v>
      </c>
      <c r="I22" s="54">
        <f t="shared" si="2"/>
        <v>0</v>
      </c>
    </row>
    <row r="23" spans="1:9" x14ac:dyDescent="0.3">
      <c r="A23" s="50" t="s">
        <v>70</v>
      </c>
      <c r="B23" s="51">
        <v>0</v>
      </c>
      <c r="C23" s="51">
        <v>0</v>
      </c>
      <c r="D23" s="51">
        <v>0</v>
      </c>
      <c r="E23" s="52">
        <v>0.1</v>
      </c>
      <c r="F23" s="53">
        <v>10</v>
      </c>
      <c r="G23" s="54">
        <f t="shared" si="0"/>
        <v>0</v>
      </c>
      <c r="H23" s="54">
        <f t="shared" si="1"/>
        <v>0</v>
      </c>
      <c r="I23" s="54">
        <f t="shared" si="2"/>
        <v>0</v>
      </c>
    </row>
    <row r="24" spans="1:9" x14ac:dyDescent="0.3">
      <c r="A24" s="50" t="s">
        <v>71</v>
      </c>
      <c r="B24" s="51">
        <v>0</v>
      </c>
      <c r="C24" s="51">
        <v>0</v>
      </c>
      <c r="D24" s="51">
        <v>0</v>
      </c>
      <c r="E24" s="58"/>
      <c r="F24" s="58"/>
      <c r="G24" s="58"/>
      <c r="H24" s="58"/>
      <c r="I24" s="58"/>
    </row>
    <row r="25" spans="1:9" x14ac:dyDescent="0.3">
      <c r="A25" s="50" t="s">
        <v>72</v>
      </c>
      <c r="B25" s="59">
        <f>(B6-B9-B11-B16-B24)*0.21</f>
        <v>0</v>
      </c>
      <c r="C25" s="59">
        <f>(C6-C9-C11-C16-C24)*0.21</f>
        <v>0</v>
      </c>
      <c r="D25" s="59">
        <f>(D6-D9-D11-D16-D24)*0.21</f>
        <v>0</v>
      </c>
      <c r="E25" s="58"/>
      <c r="F25" s="58"/>
      <c r="G25" s="58"/>
      <c r="H25" s="58"/>
      <c r="I25" s="58"/>
    </row>
    <row r="26" spans="1:9" x14ac:dyDescent="0.3">
      <c r="A26" s="50" t="s">
        <v>73</v>
      </c>
      <c r="B26" s="59">
        <f>IF(B16&lt;$K$11,B16*$N$10,IF(B16&lt;$K$12,$L$11+(B16-$K$11)*$N$11,IF(B16&lt;$K$13,$L$12+(B16-$K$12)*$N$12,IF(B16&lt;$K$14,$L$13+(B16-$K$13)*$N$13,IF(B16&gt;$K$14,B16*$N$14)))))</f>
        <v>0</v>
      </c>
      <c r="C26" s="59">
        <f>IF(C16&lt;$K$11,C16*$N$10,IF(C16&lt;$K$12,$L$11+(C16-$K$11)*$N$11,IF(C16&lt;$K$13,$L$12+(C16-$K$12)*$N$12,IF(C16&lt;$K$14,$L$13+(C16-$K$13)*$N$13,IF(C16&gt;$K$14,C16*$N$14)))))</f>
        <v>0</v>
      </c>
      <c r="D26" s="59">
        <f>IF(D16&lt;$K$11,D16*$N$10,IF(D16&lt;$K$12,$L$11+(D16-$K$11)*$N$11,IF(D16&lt;$K$13,$L$12+(D16-$K$12)*$N$12,IF(D16&lt;$K$14,$L$13+(D16-$K$13)*$N$13,IF(D16&gt;$K$14,D16*$N$14)))))</f>
        <v>0</v>
      </c>
      <c r="E26" s="13"/>
      <c r="F26" s="13"/>
      <c r="G26" s="13"/>
    </row>
    <row r="27" spans="1:9" ht="16.5" customHeight="1" x14ac:dyDescent="0.3">
      <c r="A27" s="47" t="s">
        <v>74</v>
      </c>
      <c r="B27" s="48">
        <f>B28+B29+B30+B32</f>
        <v>0</v>
      </c>
      <c r="C27" s="60">
        <f>C28+C29+C30+C32</f>
        <v>0</v>
      </c>
      <c r="D27" s="60">
        <f>D28+D29+D30+D32</f>
        <v>0</v>
      </c>
      <c r="E27" s="2" t="s">
        <v>75</v>
      </c>
      <c r="F27" s="2"/>
      <c r="G27" s="60">
        <f>SUM(G7:G24)</f>
        <v>0</v>
      </c>
      <c r="H27" s="60">
        <f>SUM(H7:H24)</f>
        <v>0</v>
      </c>
      <c r="I27" s="60">
        <f>SUM(I7:I24)</f>
        <v>0</v>
      </c>
    </row>
    <row r="28" spans="1:9" x14ac:dyDescent="0.3">
      <c r="A28" s="50" t="s">
        <v>76</v>
      </c>
      <c r="B28" s="51">
        <v>0</v>
      </c>
      <c r="C28" s="51">
        <v>0</v>
      </c>
      <c r="D28" s="51">
        <v>0</v>
      </c>
      <c r="E28" s="13"/>
      <c r="F28" s="13"/>
      <c r="G28" s="13"/>
    </row>
    <row r="29" spans="1:9" x14ac:dyDescent="0.3">
      <c r="A29" s="50" t="s">
        <v>77</v>
      </c>
      <c r="B29" s="51">
        <v>0</v>
      </c>
      <c r="C29" s="51">
        <v>0</v>
      </c>
      <c r="D29" s="51">
        <v>0</v>
      </c>
      <c r="E29" s="13"/>
      <c r="F29" s="13"/>
      <c r="G29" s="13"/>
    </row>
    <row r="30" spans="1:9" x14ac:dyDescent="0.3">
      <c r="A30" s="50" t="s">
        <v>78</v>
      </c>
      <c r="B30" s="51">
        <v>0</v>
      </c>
      <c r="C30" s="51">
        <v>0</v>
      </c>
      <c r="D30" s="51">
        <v>0</v>
      </c>
      <c r="E30" s="13"/>
      <c r="F30" s="13"/>
      <c r="G30" s="13"/>
    </row>
    <row r="31" spans="1:9" x14ac:dyDescent="0.3">
      <c r="A31" s="61" t="s">
        <v>79</v>
      </c>
      <c r="B31" s="62">
        <f>(B28*0.04)+(B29*0.1)+(B30*0.21)</f>
        <v>0</v>
      </c>
      <c r="C31" s="62">
        <f>(C28*0.04)+(C29*0.1)+(C30*0.21)</f>
        <v>0</v>
      </c>
      <c r="D31" s="63">
        <f>(D28*0.04)+(D29*0.1)+(D30*0.21)</f>
        <v>0</v>
      </c>
      <c r="E31" s="13"/>
      <c r="F31" s="13"/>
      <c r="G31" s="13"/>
    </row>
    <row r="32" spans="1:9" x14ac:dyDescent="0.3">
      <c r="A32" s="64" t="s">
        <v>80</v>
      </c>
      <c r="B32" s="65">
        <v>0</v>
      </c>
      <c r="C32" s="65">
        <v>0</v>
      </c>
      <c r="D32" s="66">
        <v>0</v>
      </c>
      <c r="E32" s="13"/>
      <c r="F32" s="13"/>
      <c r="G32" s="13"/>
    </row>
    <row r="33" spans="1:36" ht="32.25" customHeight="1" x14ac:dyDescent="0.3">
      <c r="A33" s="67" t="s">
        <v>81</v>
      </c>
      <c r="B33" s="68">
        <f>B6+B27++B25+B26+B31</f>
        <v>0</v>
      </c>
      <c r="C33" s="68">
        <f>C6+C27++C25+C26+C31</f>
        <v>0</v>
      </c>
      <c r="D33" s="68">
        <f>D6+D27++D25+D26+D31</f>
        <v>0</v>
      </c>
      <c r="E33" s="13"/>
      <c r="F33" s="13"/>
      <c r="G33" s="13"/>
    </row>
    <row r="34" spans="1:36" x14ac:dyDescent="0.3">
      <c r="A34" s="69" t="s">
        <v>82</v>
      </c>
      <c r="B34" s="40"/>
      <c r="C34" s="13"/>
      <c r="D34" s="13"/>
      <c r="E34" s="13"/>
      <c r="F34" s="13"/>
      <c r="G34" s="13"/>
    </row>
    <row r="35" spans="1:36" s="13" customFormat="1" x14ac:dyDescent="0.3">
      <c r="A35" s="70" t="s">
        <v>83</v>
      </c>
      <c r="AJ35"/>
    </row>
    <row r="36" spans="1:36" s="13" customFormat="1" x14ac:dyDescent="0.3">
      <c r="AJ36"/>
    </row>
    <row r="37" spans="1:36" s="13" customFormat="1" x14ac:dyDescent="0.3">
      <c r="AJ37"/>
    </row>
    <row r="38" spans="1:36" s="13" customFormat="1" x14ac:dyDescent="0.3">
      <c r="AJ38"/>
    </row>
    <row r="39" spans="1:36" s="13" customFormat="1" x14ac:dyDescent="0.3">
      <c r="AJ39"/>
    </row>
    <row r="40" spans="1:36" s="13" customFormat="1" x14ac:dyDescent="0.3">
      <c r="AJ40"/>
    </row>
    <row r="41" spans="1:36" s="13" customFormat="1" x14ac:dyDescent="0.3">
      <c r="AJ41"/>
    </row>
    <row r="42" spans="1:36" s="13" customFormat="1" x14ac:dyDescent="0.3">
      <c r="AJ42"/>
    </row>
    <row r="43" spans="1:36" s="13" customFormat="1" x14ac:dyDescent="0.3">
      <c r="AJ43"/>
    </row>
    <row r="44" spans="1:36" s="13" customFormat="1" x14ac:dyDescent="0.3">
      <c r="AJ44"/>
    </row>
    <row r="45" spans="1:36" s="13" customFormat="1" x14ac:dyDescent="0.3">
      <c r="AJ45"/>
    </row>
    <row r="46" spans="1:36" s="13" customFormat="1" x14ac:dyDescent="0.3">
      <c r="AJ46"/>
    </row>
    <row r="47" spans="1:36" s="13" customFormat="1" x14ac:dyDescent="0.3">
      <c r="AJ47"/>
    </row>
    <row r="48" spans="1:36" s="13" customFormat="1" x14ac:dyDescent="0.3">
      <c r="AJ48"/>
    </row>
    <row r="49" spans="36:36" s="13" customFormat="1" x14ac:dyDescent="0.3">
      <c r="AJ49"/>
    </row>
    <row r="50" spans="36:36" s="13" customFormat="1" x14ac:dyDescent="0.3">
      <c r="AJ50"/>
    </row>
    <row r="51" spans="36:36" s="13" customFormat="1" x14ac:dyDescent="0.3">
      <c r="AJ51"/>
    </row>
    <row r="52" spans="36:36" s="13" customFormat="1" x14ac:dyDescent="0.3">
      <c r="AJ52"/>
    </row>
    <row r="53" spans="36:36" s="13" customFormat="1" x14ac:dyDescent="0.3">
      <c r="AJ53"/>
    </row>
    <row r="54" spans="36:36" s="13" customFormat="1" x14ac:dyDescent="0.3">
      <c r="AJ54"/>
    </row>
    <row r="55" spans="36:36" s="13" customFormat="1" x14ac:dyDescent="0.3">
      <c r="AJ55"/>
    </row>
    <row r="56" spans="36:36" s="13" customFormat="1" x14ac:dyDescent="0.3">
      <c r="AJ56"/>
    </row>
    <row r="57" spans="36:36" s="13" customFormat="1" x14ac:dyDescent="0.3">
      <c r="AJ57"/>
    </row>
    <row r="58" spans="36:36" s="13" customFormat="1" x14ac:dyDescent="0.3">
      <c r="AJ58"/>
    </row>
    <row r="59" spans="36:36" s="13" customFormat="1" x14ac:dyDescent="0.3">
      <c r="AJ59"/>
    </row>
    <row r="60" spans="36:36" s="13" customFormat="1" x14ac:dyDescent="0.3">
      <c r="AJ60"/>
    </row>
    <row r="61" spans="36:36" s="13" customFormat="1" x14ac:dyDescent="0.3">
      <c r="AJ61"/>
    </row>
    <row r="62" spans="36:36" s="13" customFormat="1" x14ac:dyDescent="0.3">
      <c r="AJ62"/>
    </row>
    <row r="63" spans="36:36" s="13" customFormat="1" x14ac:dyDescent="0.3">
      <c r="AJ63"/>
    </row>
    <row r="64" spans="36:36" s="13" customFormat="1" x14ac:dyDescent="0.3">
      <c r="AJ64"/>
    </row>
    <row r="65" spans="36:36" s="13" customFormat="1" x14ac:dyDescent="0.3">
      <c r="AJ65"/>
    </row>
    <row r="66" spans="36:36" s="13" customFormat="1" x14ac:dyDescent="0.3">
      <c r="AJ66"/>
    </row>
    <row r="67" spans="36:36" s="13" customFormat="1" x14ac:dyDescent="0.3">
      <c r="AJ67"/>
    </row>
    <row r="68" spans="36:36" s="13" customFormat="1" x14ac:dyDescent="0.3">
      <c r="AJ68"/>
    </row>
    <row r="69" spans="36:36" s="13" customFormat="1" x14ac:dyDescent="0.3">
      <c r="AJ69"/>
    </row>
    <row r="70" spans="36:36" s="13" customFormat="1" x14ac:dyDescent="0.3">
      <c r="AJ70"/>
    </row>
    <row r="71" spans="36:36" s="13" customFormat="1" x14ac:dyDescent="0.3">
      <c r="AJ71"/>
    </row>
    <row r="72" spans="36:36" s="13" customFormat="1" x14ac:dyDescent="0.3">
      <c r="AJ72"/>
    </row>
    <row r="73" spans="36:36" s="13" customFormat="1" x14ac:dyDescent="0.3">
      <c r="AJ73"/>
    </row>
    <row r="74" spans="36:36" s="13" customFormat="1" x14ac:dyDescent="0.3">
      <c r="AJ74"/>
    </row>
    <row r="75" spans="36:36" s="13" customFormat="1" x14ac:dyDescent="0.3">
      <c r="AJ75"/>
    </row>
    <row r="76" spans="36:36" s="13" customFormat="1" x14ac:dyDescent="0.3">
      <c r="AJ76"/>
    </row>
    <row r="77" spans="36:36" s="13" customFormat="1" x14ac:dyDescent="0.3">
      <c r="AJ77"/>
    </row>
    <row r="78" spans="36:36" s="13" customFormat="1" x14ac:dyDescent="0.3">
      <c r="AJ78"/>
    </row>
    <row r="79" spans="36:36" s="13" customFormat="1" x14ac:dyDescent="0.3">
      <c r="AJ79"/>
    </row>
    <row r="80" spans="36:36" s="13" customFormat="1" x14ac:dyDescent="0.3">
      <c r="AJ80"/>
    </row>
    <row r="81" spans="36:36" s="13" customFormat="1" x14ac:dyDescent="0.3">
      <c r="AJ81"/>
    </row>
    <row r="82" spans="36:36" s="13" customFormat="1" x14ac:dyDescent="0.3">
      <c r="AJ82"/>
    </row>
    <row r="83" spans="36:36" s="13" customFormat="1" x14ac:dyDescent="0.3">
      <c r="AJ83"/>
    </row>
    <row r="84" spans="36:36" s="13" customFormat="1" x14ac:dyDescent="0.3">
      <c r="AJ84"/>
    </row>
    <row r="85" spans="36:36" s="13" customFormat="1" x14ac:dyDescent="0.3">
      <c r="AJ85"/>
    </row>
    <row r="86" spans="36:36" s="13" customFormat="1" x14ac:dyDescent="0.3">
      <c r="AJ86"/>
    </row>
    <row r="87" spans="36:36" s="13" customFormat="1" x14ac:dyDescent="0.3">
      <c r="AJ87"/>
    </row>
    <row r="88" spans="36:36" s="13" customFormat="1" x14ac:dyDescent="0.3">
      <c r="AJ88"/>
    </row>
    <row r="89" spans="36:36" s="13" customFormat="1" x14ac:dyDescent="0.3">
      <c r="AJ89"/>
    </row>
    <row r="90" spans="36:36" s="13" customFormat="1" x14ac:dyDescent="0.3">
      <c r="AJ90"/>
    </row>
    <row r="91" spans="36:36" s="13" customFormat="1" x14ac:dyDescent="0.3">
      <c r="AJ91"/>
    </row>
    <row r="92" spans="36:36" s="13" customFormat="1" x14ac:dyDescent="0.3">
      <c r="AJ92"/>
    </row>
    <row r="93" spans="36:36" s="13" customFormat="1" x14ac:dyDescent="0.3">
      <c r="AJ93"/>
    </row>
    <row r="94" spans="36:36" s="13" customFormat="1" x14ac:dyDescent="0.3">
      <c r="AJ94"/>
    </row>
    <row r="95" spans="36:36" s="13" customFormat="1" x14ac:dyDescent="0.3">
      <c r="AJ95"/>
    </row>
    <row r="96" spans="36:36" s="13" customFormat="1" x14ac:dyDescent="0.3">
      <c r="AJ96"/>
    </row>
    <row r="97" spans="36:36" s="13" customFormat="1" x14ac:dyDescent="0.3">
      <c r="AJ97"/>
    </row>
    <row r="98" spans="36:36" s="13" customFormat="1" x14ac:dyDescent="0.3">
      <c r="AJ98"/>
    </row>
    <row r="99" spans="36:36" s="13" customFormat="1" x14ac:dyDescent="0.3">
      <c r="AJ99"/>
    </row>
    <row r="100" spans="36:36" s="13" customFormat="1" x14ac:dyDescent="0.3">
      <c r="AJ100"/>
    </row>
    <row r="101" spans="36:36" s="13" customFormat="1" x14ac:dyDescent="0.3">
      <c r="AJ101"/>
    </row>
    <row r="102" spans="36:36" s="13" customFormat="1" x14ac:dyDescent="0.3">
      <c r="AJ102"/>
    </row>
    <row r="103" spans="36:36" s="13" customFormat="1" x14ac:dyDescent="0.3">
      <c r="AJ103"/>
    </row>
    <row r="104" spans="36:36" s="13" customFormat="1" x14ac:dyDescent="0.3">
      <c r="AJ104"/>
    </row>
    <row r="105" spans="36:36" s="13" customFormat="1" x14ac:dyDescent="0.3">
      <c r="AJ105"/>
    </row>
    <row r="106" spans="36:36" s="13" customFormat="1" x14ac:dyDescent="0.3">
      <c r="AJ106"/>
    </row>
    <row r="107" spans="36:36" s="13" customFormat="1" x14ac:dyDescent="0.3">
      <c r="AJ107"/>
    </row>
    <row r="108" spans="36:36" s="13" customFormat="1" x14ac:dyDescent="0.3">
      <c r="AJ108"/>
    </row>
    <row r="109" spans="36:36" s="13" customFormat="1" x14ac:dyDescent="0.3">
      <c r="AJ109"/>
    </row>
    <row r="110" spans="36:36" s="13" customFormat="1" x14ac:dyDescent="0.3">
      <c r="AJ110"/>
    </row>
    <row r="111" spans="36:36" s="13" customFormat="1" x14ac:dyDescent="0.3">
      <c r="AJ111"/>
    </row>
    <row r="112" spans="36:36" s="13" customFormat="1" x14ac:dyDescent="0.3">
      <c r="AJ112"/>
    </row>
    <row r="113" spans="36:36" s="13" customFormat="1" x14ac:dyDescent="0.3">
      <c r="AJ113"/>
    </row>
    <row r="114" spans="36:36" s="13" customFormat="1" x14ac:dyDescent="0.3">
      <c r="AJ114"/>
    </row>
    <row r="115" spans="36:36" s="13" customFormat="1" x14ac:dyDescent="0.3">
      <c r="AJ115"/>
    </row>
    <row r="116" spans="36:36" s="13" customFormat="1" x14ac:dyDescent="0.3">
      <c r="AJ116"/>
    </row>
    <row r="117" spans="36:36" s="13" customFormat="1" x14ac:dyDescent="0.3">
      <c r="AJ117"/>
    </row>
    <row r="118" spans="36:36" s="13" customFormat="1" x14ac:dyDescent="0.3">
      <c r="AJ118"/>
    </row>
    <row r="119" spans="36:36" s="13" customFormat="1" x14ac:dyDescent="0.3">
      <c r="AJ119"/>
    </row>
    <row r="120" spans="36:36" s="13" customFormat="1" x14ac:dyDescent="0.3">
      <c r="AJ120"/>
    </row>
    <row r="121" spans="36:36" s="13" customFormat="1" x14ac:dyDescent="0.3">
      <c r="AJ121"/>
    </row>
    <row r="122" spans="36:36" s="13" customFormat="1" x14ac:dyDescent="0.3">
      <c r="AJ122"/>
    </row>
    <row r="123" spans="36:36" s="13" customFormat="1" x14ac:dyDescent="0.3">
      <c r="AJ123"/>
    </row>
    <row r="124" spans="36:36" s="13" customFormat="1" x14ac:dyDescent="0.3">
      <c r="AJ124"/>
    </row>
    <row r="125" spans="36:36" s="13" customFormat="1" x14ac:dyDescent="0.3">
      <c r="AJ125"/>
    </row>
    <row r="126" spans="36:36" s="13" customFormat="1" x14ac:dyDescent="0.3">
      <c r="AJ126"/>
    </row>
    <row r="127" spans="36:36" s="13" customFormat="1" x14ac:dyDescent="0.3">
      <c r="AJ127"/>
    </row>
    <row r="128" spans="36:36" s="13" customFormat="1" x14ac:dyDescent="0.3">
      <c r="AJ128"/>
    </row>
    <row r="129" spans="36:36" s="13" customFormat="1" x14ac:dyDescent="0.3">
      <c r="AJ129"/>
    </row>
    <row r="130" spans="36:36" s="13" customFormat="1" x14ac:dyDescent="0.3">
      <c r="AJ130"/>
    </row>
    <row r="131" spans="36:36" s="13" customFormat="1" x14ac:dyDescent="0.3">
      <c r="AJ131"/>
    </row>
    <row r="132" spans="36:36" s="13" customFormat="1" x14ac:dyDescent="0.3">
      <c r="AJ132"/>
    </row>
    <row r="133" spans="36:36" s="13" customFormat="1" x14ac:dyDescent="0.3">
      <c r="AJ133"/>
    </row>
    <row r="134" spans="36:36" s="13" customFormat="1" x14ac:dyDescent="0.3">
      <c r="AJ134"/>
    </row>
    <row r="135" spans="36:36" s="13" customFormat="1" x14ac:dyDescent="0.3">
      <c r="AJ135"/>
    </row>
    <row r="136" spans="36:36" s="13" customFormat="1" x14ac:dyDescent="0.3">
      <c r="AJ136"/>
    </row>
    <row r="137" spans="36:36" s="13" customFormat="1" x14ac:dyDescent="0.3">
      <c r="AJ137"/>
    </row>
    <row r="138" spans="36:36" s="13" customFormat="1" x14ac:dyDescent="0.3">
      <c r="AJ138"/>
    </row>
    <row r="139" spans="36:36" s="13" customFormat="1" x14ac:dyDescent="0.3">
      <c r="AJ139"/>
    </row>
    <row r="140" spans="36:36" s="13" customFormat="1" x14ac:dyDescent="0.3">
      <c r="AJ140"/>
    </row>
    <row r="141" spans="36:36" s="13" customFormat="1" x14ac:dyDescent="0.3">
      <c r="AJ141"/>
    </row>
    <row r="142" spans="36:36" s="13" customFormat="1" x14ac:dyDescent="0.3">
      <c r="AJ142"/>
    </row>
    <row r="143" spans="36:36" s="13" customFormat="1" x14ac:dyDescent="0.3">
      <c r="AJ143"/>
    </row>
    <row r="144" spans="36:36" s="13" customFormat="1" x14ac:dyDescent="0.3">
      <c r="AJ144"/>
    </row>
    <row r="145" spans="36:36" s="13" customFormat="1" x14ac:dyDescent="0.3">
      <c r="AJ145"/>
    </row>
    <row r="146" spans="36:36" s="13" customFormat="1" x14ac:dyDescent="0.3">
      <c r="AJ146"/>
    </row>
    <row r="147" spans="36:36" s="13" customFormat="1" x14ac:dyDescent="0.3">
      <c r="AJ147"/>
    </row>
    <row r="148" spans="36:36" s="13" customFormat="1" x14ac:dyDescent="0.3">
      <c r="AJ148"/>
    </row>
    <row r="149" spans="36:36" s="13" customFormat="1" x14ac:dyDescent="0.3">
      <c r="AJ149"/>
    </row>
    <row r="150" spans="36:36" s="13" customFormat="1" x14ac:dyDescent="0.3">
      <c r="AJ150"/>
    </row>
    <row r="151" spans="36:36" s="13" customFormat="1" x14ac:dyDescent="0.3">
      <c r="AJ151"/>
    </row>
    <row r="152" spans="36:36" s="13" customFormat="1" x14ac:dyDescent="0.3">
      <c r="AJ152"/>
    </row>
    <row r="153" spans="36:36" s="13" customFormat="1" x14ac:dyDescent="0.3">
      <c r="AJ153"/>
    </row>
    <row r="154" spans="36:36" s="13" customFormat="1" x14ac:dyDescent="0.3">
      <c r="AJ154"/>
    </row>
    <row r="155" spans="36:36" s="13" customFormat="1" x14ac:dyDescent="0.3">
      <c r="AJ155"/>
    </row>
    <row r="156" spans="36:36" s="13" customFormat="1" x14ac:dyDescent="0.3">
      <c r="AJ156"/>
    </row>
    <row r="157" spans="36:36" s="13" customFormat="1" x14ac:dyDescent="0.3">
      <c r="AJ157"/>
    </row>
    <row r="158" spans="36:36" s="13" customFormat="1" x14ac:dyDescent="0.3">
      <c r="AJ158"/>
    </row>
    <row r="159" spans="36:36" s="13" customFormat="1" x14ac:dyDescent="0.3">
      <c r="AJ159"/>
    </row>
    <row r="160" spans="36:36" s="13" customFormat="1" x14ac:dyDescent="0.3">
      <c r="AJ160"/>
    </row>
    <row r="161" spans="36:36" s="13" customFormat="1" x14ac:dyDescent="0.3">
      <c r="AJ161"/>
    </row>
    <row r="162" spans="36:36" s="13" customFormat="1" x14ac:dyDescent="0.3">
      <c r="AJ162"/>
    </row>
    <row r="163" spans="36:36" s="13" customFormat="1" x14ac:dyDescent="0.3">
      <c r="AJ163"/>
    </row>
    <row r="164" spans="36:36" s="13" customFormat="1" x14ac:dyDescent="0.3">
      <c r="AJ164"/>
    </row>
    <row r="165" spans="36:36" s="13" customFormat="1" x14ac:dyDescent="0.3">
      <c r="AJ165"/>
    </row>
    <row r="166" spans="36:36" s="13" customFormat="1" x14ac:dyDescent="0.3">
      <c r="AJ166"/>
    </row>
    <row r="167" spans="36:36" s="13" customFormat="1" x14ac:dyDescent="0.3">
      <c r="AJ167"/>
    </row>
    <row r="168" spans="36:36" s="13" customFormat="1" x14ac:dyDescent="0.3">
      <c r="AJ168"/>
    </row>
    <row r="169" spans="36:36" s="13" customFormat="1" x14ac:dyDescent="0.3">
      <c r="AJ169"/>
    </row>
    <row r="170" spans="36:36" s="13" customFormat="1" x14ac:dyDescent="0.3">
      <c r="AJ170"/>
    </row>
    <row r="171" spans="36:36" s="13" customFormat="1" x14ac:dyDescent="0.3">
      <c r="AJ171"/>
    </row>
    <row r="172" spans="36:36" s="13" customFormat="1" x14ac:dyDescent="0.3">
      <c r="AJ172"/>
    </row>
    <row r="173" spans="36:36" s="13" customFormat="1" x14ac:dyDescent="0.3">
      <c r="AJ173"/>
    </row>
    <row r="174" spans="36:36" s="13" customFormat="1" x14ac:dyDescent="0.3">
      <c r="AJ174"/>
    </row>
    <row r="175" spans="36:36" s="13" customFormat="1" x14ac:dyDescent="0.3">
      <c r="AJ175"/>
    </row>
    <row r="176" spans="36:36" s="13" customFormat="1" x14ac:dyDescent="0.3">
      <c r="AJ176"/>
    </row>
    <row r="177" spans="36:36" s="13" customFormat="1" x14ac:dyDescent="0.3">
      <c r="AJ177"/>
    </row>
    <row r="178" spans="36:36" s="13" customFormat="1" x14ac:dyDescent="0.3">
      <c r="AJ178"/>
    </row>
    <row r="179" spans="36:36" s="13" customFormat="1" x14ac:dyDescent="0.3">
      <c r="AJ179"/>
    </row>
    <row r="180" spans="36:36" s="13" customFormat="1" x14ac:dyDescent="0.3">
      <c r="AJ180"/>
    </row>
    <row r="181" spans="36:36" s="13" customFormat="1" x14ac:dyDescent="0.3">
      <c r="AJ181"/>
    </row>
    <row r="182" spans="36:36" s="13" customFormat="1" x14ac:dyDescent="0.3">
      <c r="AJ182"/>
    </row>
    <row r="183" spans="36:36" s="13" customFormat="1" x14ac:dyDescent="0.3">
      <c r="AJ183"/>
    </row>
    <row r="184" spans="36:36" s="13" customFormat="1" x14ac:dyDescent="0.3">
      <c r="AJ184"/>
    </row>
    <row r="185" spans="36:36" s="13" customFormat="1" x14ac:dyDescent="0.3">
      <c r="AJ185"/>
    </row>
    <row r="186" spans="36:36" s="13" customFormat="1" x14ac:dyDescent="0.3">
      <c r="AJ186"/>
    </row>
    <row r="187" spans="36:36" s="13" customFormat="1" x14ac:dyDescent="0.3">
      <c r="AJ187"/>
    </row>
    <row r="188" spans="36:36" s="13" customFormat="1" x14ac:dyDescent="0.3">
      <c r="AJ188"/>
    </row>
    <row r="189" spans="36:36" s="13" customFormat="1" x14ac:dyDescent="0.3">
      <c r="AJ189"/>
    </row>
    <row r="190" spans="36:36" s="13" customFormat="1" x14ac:dyDescent="0.3">
      <c r="AJ190"/>
    </row>
    <row r="191" spans="36:36" s="13" customFormat="1" x14ac:dyDescent="0.3">
      <c r="AJ191"/>
    </row>
    <row r="192" spans="36:36" s="13" customFormat="1" x14ac:dyDescent="0.3">
      <c r="AJ192"/>
    </row>
    <row r="193" spans="36:36" s="13" customFormat="1" x14ac:dyDescent="0.3">
      <c r="AJ193"/>
    </row>
    <row r="194" spans="36:36" s="13" customFormat="1" x14ac:dyDescent="0.3">
      <c r="AJ194"/>
    </row>
    <row r="195" spans="36:36" s="13" customFormat="1" x14ac:dyDescent="0.3">
      <c r="AJ195"/>
    </row>
    <row r="196" spans="36:36" s="13" customFormat="1" x14ac:dyDescent="0.3">
      <c r="AJ196"/>
    </row>
    <row r="197" spans="36:36" s="13" customFormat="1" x14ac:dyDescent="0.3">
      <c r="AJ197"/>
    </row>
    <row r="198" spans="36:36" s="13" customFormat="1" x14ac:dyDescent="0.3">
      <c r="AJ198"/>
    </row>
    <row r="199" spans="36:36" s="13" customFormat="1" x14ac:dyDescent="0.3">
      <c r="AJ199"/>
    </row>
    <row r="200" spans="36:36" s="13" customFormat="1" x14ac:dyDescent="0.3">
      <c r="AJ200"/>
    </row>
    <row r="201" spans="36:36" s="13" customFormat="1" x14ac:dyDescent="0.3">
      <c r="AJ201"/>
    </row>
    <row r="202" spans="36:36" s="13" customFormat="1" x14ac:dyDescent="0.3">
      <c r="AJ202"/>
    </row>
    <row r="203" spans="36:36" s="13" customFormat="1" x14ac:dyDescent="0.3">
      <c r="AJ203"/>
    </row>
    <row r="204" spans="36:36" s="13" customFormat="1" x14ac:dyDescent="0.3">
      <c r="AJ204"/>
    </row>
    <row r="205" spans="36:36" s="13" customFormat="1" x14ac:dyDescent="0.3">
      <c r="AJ205"/>
    </row>
    <row r="206" spans="36:36" s="13" customFormat="1" x14ac:dyDescent="0.3">
      <c r="AJ206"/>
    </row>
    <row r="207" spans="36:36" s="13" customFormat="1" x14ac:dyDescent="0.3">
      <c r="AJ207"/>
    </row>
    <row r="208" spans="36:36" s="13" customFormat="1" x14ac:dyDescent="0.3">
      <c r="AJ208"/>
    </row>
    <row r="209" spans="36:36" s="13" customFormat="1" x14ac:dyDescent="0.3">
      <c r="AJ209"/>
    </row>
    <row r="210" spans="36:36" s="13" customFormat="1" x14ac:dyDescent="0.3">
      <c r="AJ210"/>
    </row>
    <row r="211" spans="36:36" s="13" customFormat="1" x14ac:dyDescent="0.3">
      <c r="AJ211"/>
    </row>
    <row r="212" spans="36:36" s="13" customFormat="1" x14ac:dyDescent="0.3">
      <c r="AJ212"/>
    </row>
    <row r="213" spans="36:36" s="13" customFormat="1" x14ac:dyDescent="0.3">
      <c r="AJ213"/>
    </row>
    <row r="214" spans="36:36" s="13" customFormat="1" x14ac:dyDescent="0.3">
      <c r="AJ214"/>
    </row>
    <row r="215" spans="36:36" s="13" customFormat="1" x14ac:dyDescent="0.3">
      <c r="AJ215"/>
    </row>
    <row r="216" spans="36:36" s="13" customFormat="1" x14ac:dyDescent="0.3">
      <c r="AJ216"/>
    </row>
    <row r="217" spans="36:36" s="13" customFormat="1" x14ac:dyDescent="0.3">
      <c r="AJ217"/>
    </row>
    <row r="218" spans="36:36" s="13" customFormat="1" x14ac:dyDescent="0.3">
      <c r="AJ218"/>
    </row>
    <row r="219" spans="36:36" s="13" customFormat="1" x14ac:dyDescent="0.3">
      <c r="AJ219"/>
    </row>
    <row r="220" spans="36:36" s="13" customFormat="1" x14ac:dyDescent="0.3">
      <c r="AJ220"/>
    </row>
    <row r="221" spans="36:36" s="13" customFormat="1" x14ac:dyDescent="0.3">
      <c r="AJ221"/>
    </row>
    <row r="222" spans="36:36" s="13" customFormat="1" x14ac:dyDescent="0.3">
      <c r="AJ222"/>
    </row>
    <row r="223" spans="36:36" s="13" customFormat="1" x14ac:dyDescent="0.3">
      <c r="AJ223"/>
    </row>
    <row r="224" spans="36:36" s="13" customFormat="1" x14ac:dyDescent="0.3">
      <c r="AJ224"/>
    </row>
    <row r="225" spans="36:36" s="13" customFormat="1" x14ac:dyDescent="0.3">
      <c r="AJ225"/>
    </row>
    <row r="226" spans="36:36" s="13" customFormat="1" x14ac:dyDescent="0.3">
      <c r="AJ226"/>
    </row>
    <row r="227" spans="36:36" s="13" customFormat="1" x14ac:dyDescent="0.3">
      <c r="AJ227"/>
    </row>
    <row r="228" spans="36:36" s="13" customFormat="1" x14ac:dyDescent="0.3">
      <c r="AJ228"/>
    </row>
    <row r="229" spans="36:36" s="13" customFormat="1" x14ac:dyDescent="0.3">
      <c r="AJ229"/>
    </row>
    <row r="230" spans="36:36" s="13" customFormat="1" x14ac:dyDescent="0.3">
      <c r="AJ230"/>
    </row>
    <row r="231" spans="36:36" s="13" customFormat="1" x14ac:dyDescent="0.3">
      <c r="AJ231"/>
    </row>
    <row r="232" spans="36:36" s="13" customFormat="1" x14ac:dyDescent="0.3">
      <c r="AJ232"/>
    </row>
    <row r="233" spans="36:36" s="13" customFormat="1" x14ac:dyDescent="0.3">
      <c r="AJ233"/>
    </row>
    <row r="234" spans="36:36" s="13" customFormat="1" x14ac:dyDescent="0.3">
      <c r="AJ234"/>
    </row>
    <row r="235" spans="36:36" s="13" customFormat="1" x14ac:dyDescent="0.3">
      <c r="AJ235"/>
    </row>
    <row r="236" spans="36:36" s="13" customFormat="1" x14ac:dyDescent="0.3">
      <c r="AJ236"/>
    </row>
    <row r="237" spans="36:36" s="13" customFormat="1" x14ac:dyDescent="0.3">
      <c r="AJ237"/>
    </row>
    <row r="238" spans="36:36" s="13" customFormat="1" x14ac:dyDescent="0.3">
      <c r="AJ238"/>
    </row>
    <row r="239" spans="36:36" s="13" customFormat="1" x14ac:dyDescent="0.3">
      <c r="AJ239"/>
    </row>
    <row r="240" spans="36:36" s="13" customFormat="1" x14ac:dyDescent="0.3">
      <c r="AJ240"/>
    </row>
    <row r="241" spans="36:36" s="13" customFormat="1" x14ac:dyDescent="0.3">
      <c r="AJ241"/>
    </row>
    <row r="242" spans="36:36" s="13" customFormat="1" x14ac:dyDescent="0.3">
      <c r="AJ242"/>
    </row>
    <row r="243" spans="36:36" s="13" customFormat="1" x14ac:dyDescent="0.3">
      <c r="AJ243"/>
    </row>
    <row r="244" spans="36:36" s="13" customFormat="1" x14ac:dyDescent="0.3">
      <c r="AJ244"/>
    </row>
    <row r="245" spans="36:36" s="13" customFormat="1" x14ac:dyDescent="0.3">
      <c r="AJ245"/>
    </row>
    <row r="246" spans="36:36" s="13" customFormat="1" x14ac:dyDescent="0.3">
      <c r="AJ246"/>
    </row>
    <row r="247" spans="36:36" s="13" customFormat="1" x14ac:dyDescent="0.3">
      <c r="AJ247"/>
    </row>
    <row r="248" spans="36:36" s="13" customFormat="1" x14ac:dyDescent="0.3">
      <c r="AJ248"/>
    </row>
    <row r="249" spans="36:36" s="13" customFormat="1" x14ac:dyDescent="0.3">
      <c r="AJ249"/>
    </row>
    <row r="250" spans="36:36" s="13" customFormat="1" x14ac:dyDescent="0.3">
      <c r="AJ250"/>
    </row>
    <row r="251" spans="36:36" s="13" customFormat="1" x14ac:dyDescent="0.3">
      <c r="AJ251"/>
    </row>
    <row r="252" spans="36:36" s="13" customFormat="1" x14ac:dyDescent="0.3">
      <c r="AJ252"/>
    </row>
    <row r="253" spans="36:36" s="13" customFormat="1" x14ac:dyDescent="0.3">
      <c r="AJ253"/>
    </row>
    <row r="254" spans="36:36" s="13" customFormat="1" x14ac:dyDescent="0.3">
      <c r="AJ254"/>
    </row>
    <row r="255" spans="36:36" s="13" customFormat="1" x14ac:dyDescent="0.3">
      <c r="AJ255"/>
    </row>
    <row r="256" spans="36:36" s="13" customFormat="1" x14ac:dyDescent="0.3">
      <c r="AJ256"/>
    </row>
    <row r="257" spans="36:36" s="13" customFormat="1" x14ac:dyDescent="0.3">
      <c r="AJ257"/>
    </row>
    <row r="258" spans="36:36" s="13" customFormat="1" x14ac:dyDescent="0.3">
      <c r="AJ258"/>
    </row>
    <row r="259" spans="36:36" s="13" customFormat="1" x14ac:dyDescent="0.3">
      <c r="AJ259"/>
    </row>
    <row r="260" spans="36:36" s="13" customFormat="1" x14ac:dyDescent="0.3">
      <c r="AJ260"/>
    </row>
    <row r="261" spans="36:36" s="13" customFormat="1" x14ac:dyDescent="0.3">
      <c r="AJ261"/>
    </row>
    <row r="262" spans="36:36" s="13" customFormat="1" x14ac:dyDescent="0.3">
      <c r="AJ262"/>
    </row>
    <row r="263" spans="36:36" s="13" customFormat="1" x14ac:dyDescent="0.3">
      <c r="AJ263"/>
    </row>
    <row r="264" spans="36:36" s="13" customFormat="1" x14ac:dyDescent="0.3">
      <c r="AJ264"/>
    </row>
    <row r="265" spans="36:36" s="13" customFormat="1" x14ac:dyDescent="0.3">
      <c r="AJ265"/>
    </row>
    <row r="266" spans="36:36" s="13" customFormat="1" x14ac:dyDescent="0.3">
      <c r="AJ266"/>
    </row>
    <row r="267" spans="36:36" s="13" customFormat="1" x14ac:dyDescent="0.3">
      <c r="AJ267"/>
    </row>
    <row r="268" spans="36:36" s="13" customFormat="1" x14ac:dyDescent="0.3">
      <c r="AJ268"/>
    </row>
    <row r="269" spans="36:36" s="13" customFormat="1" x14ac:dyDescent="0.3">
      <c r="AJ269"/>
    </row>
    <row r="270" spans="36:36" s="13" customFormat="1" x14ac:dyDescent="0.3">
      <c r="AJ270"/>
    </row>
    <row r="271" spans="36:36" s="13" customFormat="1" x14ac:dyDescent="0.3">
      <c r="AJ271"/>
    </row>
    <row r="272" spans="36:36" s="13" customFormat="1" x14ac:dyDescent="0.3">
      <c r="AJ272"/>
    </row>
    <row r="273" spans="36:36" s="13" customFormat="1" x14ac:dyDescent="0.3">
      <c r="AJ273"/>
    </row>
    <row r="274" spans="36:36" s="13" customFormat="1" x14ac:dyDescent="0.3">
      <c r="AJ274"/>
    </row>
    <row r="275" spans="36:36" s="13" customFormat="1" x14ac:dyDescent="0.3">
      <c r="AJ275"/>
    </row>
    <row r="276" spans="36:36" s="13" customFormat="1" x14ac:dyDescent="0.3">
      <c r="AJ276"/>
    </row>
    <row r="277" spans="36:36" s="13" customFormat="1" x14ac:dyDescent="0.3">
      <c r="AJ277"/>
    </row>
    <row r="278" spans="36:36" s="13" customFormat="1" x14ac:dyDescent="0.3">
      <c r="AJ278"/>
    </row>
    <row r="279" spans="36:36" s="13" customFormat="1" x14ac:dyDescent="0.3">
      <c r="AJ279"/>
    </row>
    <row r="280" spans="36:36" s="13" customFormat="1" x14ac:dyDescent="0.3">
      <c r="AJ280"/>
    </row>
    <row r="281" spans="36:36" s="13" customFormat="1" x14ac:dyDescent="0.3">
      <c r="AJ281"/>
    </row>
    <row r="282" spans="36:36" s="13" customFormat="1" x14ac:dyDescent="0.3">
      <c r="AJ282"/>
    </row>
    <row r="283" spans="36:36" s="13" customFormat="1" x14ac:dyDescent="0.3">
      <c r="AJ283"/>
    </row>
    <row r="284" spans="36:36" s="13" customFormat="1" x14ac:dyDescent="0.3">
      <c r="AJ284"/>
    </row>
    <row r="285" spans="36:36" s="13" customFormat="1" x14ac:dyDescent="0.3">
      <c r="AJ285"/>
    </row>
    <row r="286" spans="36:36" s="13" customFormat="1" x14ac:dyDescent="0.3">
      <c r="AJ286"/>
    </row>
    <row r="287" spans="36:36" s="13" customFormat="1" x14ac:dyDescent="0.3">
      <c r="AJ287"/>
    </row>
    <row r="288" spans="36:36" s="13" customFormat="1" x14ac:dyDescent="0.3">
      <c r="AJ288"/>
    </row>
    <row r="289" spans="36:36" s="13" customFormat="1" x14ac:dyDescent="0.3">
      <c r="AJ289"/>
    </row>
    <row r="290" spans="36:36" s="13" customFormat="1" x14ac:dyDescent="0.3">
      <c r="AJ290"/>
    </row>
    <row r="291" spans="36:36" s="13" customFormat="1" x14ac:dyDescent="0.3">
      <c r="AJ291"/>
    </row>
    <row r="292" spans="36:36" s="13" customFormat="1" x14ac:dyDescent="0.3">
      <c r="AJ292"/>
    </row>
    <row r="293" spans="36:36" s="13" customFormat="1" x14ac:dyDescent="0.3">
      <c r="AJ293"/>
    </row>
    <row r="294" spans="36:36" s="13" customFormat="1" x14ac:dyDescent="0.3">
      <c r="AJ294"/>
    </row>
    <row r="295" spans="36:36" s="13" customFormat="1" x14ac:dyDescent="0.3">
      <c r="AJ295"/>
    </row>
    <row r="296" spans="36:36" s="13" customFormat="1" x14ac:dyDescent="0.3">
      <c r="AJ296"/>
    </row>
    <row r="297" spans="36:36" s="13" customFormat="1" x14ac:dyDescent="0.3">
      <c r="AJ297"/>
    </row>
    <row r="298" spans="36:36" s="13" customFormat="1" x14ac:dyDescent="0.3">
      <c r="AJ298"/>
    </row>
    <row r="299" spans="36:36" s="13" customFormat="1" x14ac:dyDescent="0.3">
      <c r="AJ299"/>
    </row>
    <row r="300" spans="36:36" s="13" customFormat="1" x14ac:dyDescent="0.3">
      <c r="AJ300"/>
    </row>
    <row r="301" spans="36:36" s="13" customFormat="1" x14ac:dyDescent="0.3">
      <c r="AJ301"/>
    </row>
    <row r="302" spans="36:36" s="13" customFormat="1" x14ac:dyDescent="0.3">
      <c r="AJ302"/>
    </row>
    <row r="303" spans="36:36" s="13" customFormat="1" x14ac:dyDescent="0.3">
      <c r="AJ303"/>
    </row>
    <row r="304" spans="36:36" s="13" customFormat="1" x14ac:dyDescent="0.3">
      <c r="AJ304"/>
    </row>
    <row r="305" spans="36:36" s="13" customFormat="1" x14ac:dyDescent="0.3">
      <c r="AJ305"/>
    </row>
    <row r="306" spans="36:36" s="13" customFormat="1" x14ac:dyDescent="0.3">
      <c r="AJ306"/>
    </row>
    <row r="307" spans="36:36" s="13" customFormat="1" x14ac:dyDescent="0.3">
      <c r="AJ307"/>
    </row>
    <row r="308" spans="36:36" s="13" customFormat="1" x14ac:dyDescent="0.3">
      <c r="AJ308"/>
    </row>
    <row r="309" spans="36:36" s="13" customFormat="1" x14ac:dyDescent="0.3">
      <c r="AJ309"/>
    </row>
    <row r="310" spans="36:36" s="13" customFormat="1" x14ac:dyDescent="0.3">
      <c r="AJ310"/>
    </row>
    <row r="311" spans="36:36" s="13" customFormat="1" x14ac:dyDescent="0.3">
      <c r="AJ311"/>
    </row>
    <row r="312" spans="36:36" s="13" customFormat="1" x14ac:dyDescent="0.3">
      <c r="AJ312"/>
    </row>
    <row r="313" spans="36:36" s="13" customFormat="1" x14ac:dyDescent="0.3">
      <c r="AJ313"/>
    </row>
    <row r="314" spans="36:36" s="13" customFormat="1" x14ac:dyDescent="0.3">
      <c r="AJ314"/>
    </row>
    <row r="315" spans="36:36" s="13" customFormat="1" x14ac:dyDescent="0.3">
      <c r="AJ315"/>
    </row>
    <row r="316" spans="36:36" s="13" customFormat="1" x14ac:dyDescent="0.3">
      <c r="AJ316"/>
    </row>
    <row r="317" spans="36:36" s="13" customFormat="1" x14ac:dyDescent="0.3">
      <c r="AJ317"/>
    </row>
    <row r="318" spans="36:36" s="13" customFormat="1" x14ac:dyDescent="0.3">
      <c r="AJ318"/>
    </row>
    <row r="319" spans="36:36" s="13" customFormat="1" x14ac:dyDescent="0.3">
      <c r="AJ319"/>
    </row>
    <row r="320" spans="36:36" s="13" customFormat="1" x14ac:dyDescent="0.3">
      <c r="AJ320"/>
    </row>
    <row r="321" spans="36:36" s="13" customFormat="1" x14ac:dyDescent="0.3">
      <c r="AJ321"/>
    </row>
    <row r="322" spans="36:36" s="13" customFormat="1" x14ac:dyDescent="0.3">
      <c r="AJ322"/>
    </row>
    <row r="323" spans="36:36" s="13" customFormat="1" x14ac:dyDescent="0.3">
      <c r="AJ323"/>
    </row>
    <row r="324" spans="36:36" s="13" customFormat="1" x14ac:dyDescent="0.3">
      <c r="AJ324"/>
    </row>
    <row r="325" spans="36:36" s="13" customFormat="1" x14ac:dyDescent="0.3">
      <c r="AJ325"/>
    </row>
    <row r="326" spans="36:36" s="13" customFormat="1" x14ac:dyDescent="0.3">
      <c r="AJ326"/>
    </row>
    <row r="327" spans="36:36" s="13" customFormat="1" x14ac:dyDescent="0.3">
      <c r="AJ327"/>
    </row>
    <row r="328" spans="36:36" s="13" customFormat="1" x14ac:dyDescent="0.3">
      <c r="AJ328"/>
    </row>
    <row r="329" spans="36:36" s="13" customFormat="1" x14ac:dyDescent="0.3">
      <c r="AJ329"/>
    </row>
    <row r="330" spans="36:36" s="13" customFormat="1" x14ac:dyDescent="0.3">
      <c r="AJ330"/>
    </row>
    <row r="331" spans="36:36" s="13" customFormat="1" x14ac:dyDescent="0.3">
      <c r="AJ331"/>
    </row>
    <row r="332" spans="36:36" s="13" customFormat="1" x14ac:dyDescent="0.3">
      <c r="AJ332"/>
    </row>
    <row r="333" spans="36:36" s="13" customFormat="1" x14ac:dyDescent="0.3">
      <c r="AJ333"/>
    </row>
    <row r="334" spans="36:36" s="13" customFormat="1" x14ac:dyDescent="0.3">
      <c r="AJ334"/>
    </row>
    <row r="335" spans="36:36" s="13" customFormat="1" x14ac:dyDescent="0.3">
      <c r="AJ335"/>
    </row>
    <row r="336" spans="36:36" s="13" customFormat="1" x14ac:dyDescent="0.3">
      <c r="AJ336"/>
    </row>
    <row r="337" spans="36:36" s="13" customFormat="1" x14ac:dyDescent="0.3">
      <c r="AJ337"/>
    </row>
    <row r="338" spans="36:36" s="13" customFormat="1" x14ac:dyDescent="0.3">
      <c r="AJ338"/>
    </row>
    <row r="339" spans="36:36" s="13" customFormat="1" x14ac:dyDescent="0.3">
      <c r="AJ339"/>
    </row>
    <row r="340" spans="36:36" s="13" customFormat="1" x14ac:dyDescent="0.3">
      <c r="AJ340"/>
    </row>
    <row r="341" spans="36:36" s="13" customFormat="1" x14ac:dyDescent="0.3">
      <c r="AJ341"/>
    </row>
    <row r="342" spans="36:36" s="13" customFormat="1" x14ac:dyDescent="0.3">
      <c r="AJ342"/>
    </row>
    <row r="343" spans="36:36" s="13" customFormat="1" x14ac:dyDescent="0.3">
      <c r="AJ343"/>
    </row>
    <row r="344" spans="36:36" s="13" customFormat="1" x14ac:dyDescent="0.3">
      <c r="AJ344"/>
    </row>
    <row r="345" spans="36:36" s="13" customFormat="1" x14ac:dyDescent="0.3">
      <c r="AJ345"/>
    </row>
    <row r="346" spans="36:36" s="13" customFormat="1" x14ac:dyDescent="0.3">
      <c r="AJ346"/>
    </row>
    <row r="347" spans="36:36" s="13" customFormat="1" x14ac:dyDescent="0.3">
      <c r="AJ347"/>
    </row>
    <row r="348" spans="36:36" s="13" customFormat="1" x14ac:dyDescent="0.3">
      <c r="AJ348"/>
    </row>
    <row r="349" spans="36:36" s="13" customFormat="1" x14ac:dyDescent="0.3">
      <c r="AJ349"/>
    </row>
    <row r="350" spans="36:36" s="13" customFormat="1" x14ac:dyDescent="0.3">
      <c r="AJ350"/>
    </row>
    <row r="351" spans="36:36" s="13" customFormat="1" x14ac:dyDescent="0.3">
      <c r="AJ351"/>
    </row>
    <row r="352" spans="36:36" s="13" customFormat="1" x14ac:dyDescent="0.3">
      <c r="AJ352"/>
    </row>
    <row r="353" spans="36:36" s="13" customFormat="1" x14ac:dyDescent="0.3">
      <c r="AJ353"/>
    </row>
    <row r="354" spans="36:36" s="13" customFormat="1" x14ac:dyDescent="0.3">
      <c r="AJ354"/>
    </row>
    <row r="355" spans="36:36" s="13" customFormat="1" x14ac:dyDescent="0.3">
      <c r="AJ355"/>
    </row>
    <row r="356" spans="36:36" s="13" customFormat="1" x14ac:dyDescent="0.3">
      <c r="AJ356"/>
    </row>
    <row r="357" spans="36:36" s="13" customFormat="1" x14ac:dyDescent="0.3">
      <c r="AJ357"/>
    </row>
    <row r="358" spans="36:36" s="13" customFormat="1" x14ac:dyDescent="0.3">
      <c r="AJ358"/>
    </row>
    <row r="359" spans="36:36" s="13" customFormat="1" x14ac:dyDescent="0.3">
      <c r="AJ359"/>
    </row>
    <row r="360" spans="36:36" s="13" customFormat="1" x14ac:dyDescent="0.3">
      <c r="AJ360"/>
    </row>
    <row r="361" spans="36:36" s="13" customFormat="1" x14ac:dyDescent="0.3">
      <c r="AJ361"/>
    </row>
    <row r="362" spans="36:36" s="13" customFormat="1" x14ac:dyDescent="0.3">
      <c r="AJ362"/>
    </row>
    <row r="363" spans="36:36" s="13" customFormat="1" x14ac:dyDescent="0.3">
      <c r="AJ363"/>
    </row>
    <row r="364" spans="36:36" s="13" customFormat="1" x14ac:dyDescent="0.3">
      <c r="AJ364"/>
    </row>
    <row r="365" spans="36:36" s="13" customFormat="1" x14ac:dyDescent="0.3">
      <c r="AJ365"/>
    </row>
    <row r="366" spans="36:36" s="13" customFormat="1" x14ac:dyDescent="0.3">
      <c r="AJ366"/>
    </row>
    <row r="367" spans="36:36" s="13" customFormat="1" x14ac:dyDescent="0.3">
      <c r="AJ367"/>
    </row>
    <row r="368" spans="36:36" s="13" customFormat="1" x14ac:dyDescent="0.3">
      <c r="AJ368"/>
    </row>
    <row r="369" spans="36:36" s="13" customFormat="1" x14ac:dyDescent="0.3">
      <c r="AJ369"/>
    </row>
    <row r="370" spans="36:36" s="13" customFormat="1" x14ac:dyDescent="0.3">
      <c r="AJ370"/>
    </row>
    <row r="371" spans="36:36" s="13" customFormat="1" x14ac:dyDescent="0.3">
      <c r="AJ371"/>
    </row>
    <row r="372" spans="36:36" s="13" customFormat="1" x14ac:dyDescent="0.3">
      <c r="AJ372"/>
    </row>
    <row r="373" spans="36:36" s="13" customFormat="1" x14ac:dyDescent="0.3">
      <c r="AJ373"/>
    </row>
    <row r="374" spans="36:36" s="13" customFormat="1" x14ac:dyDescent="0.3">
      <c r="AJ374"/>
    </row>
    <row r="375" spans="36:36" s="13" customFormat="1" x14ac:dyDescent="0.3">
      <c r="AJ375"/>
    </row>
    <row r="376" spans="36:36" s="13" customFormat="1" x14ac:dyDescent="0.3">
      <c r="AJ376"/>
    </row>
    <row r="377" spans="36:36" s="13" customFormat="1" x14ac:dyDescent="0.3">
      <c r="AJ377"/>
    </row>
    <row r="378" spans="36:36" s="13" customFormat="1" x14ac:dyDescent="0.3">
      <c r="AJ378"/>
    </row>
    <row r="379" spans="36:36" s="13" customFormat="1" x14ac:dyDescent="0.3">
      <c r="AJ379"/>
    </row>
    <row r="380" spans="36:36" s="13" customFormat="1" x14ac:dyDescent="0.3">
      <c r="AJ380"/>
    </row>
    <row r="381" spans="36:36" s="13" customFormat="1" x14ac:dyDescent="0.3">
      <c r="AJ381"/>
    </row>
    <row r="382" spans="36:36" s="13" customFormat="1" x14ac:dyDescent="0.3">
      <c r="AJ382"/>
    </row>
    <row r="383" spans="36:36" s="13" customFormat="1" x14ac:dyDescent="0.3">
      <c r="AJ383"/>
    </row>
    <row r="384" spans="36:36" s="13" customFormat="1" x14ac:dyDescent="0.3">
      <c r="AJ384"/>
    </row>
    <row r="385" spans="36:36" s="13" customFormat="1" x14ac:dyDescent="0.3">
      <c r="AJ385"/>
    </row>
    <row r="386" spans="36:36" s="13" customFormat="1" x14ac:dyDescent="0.3">
      <c r="AJ386"/>
    </row>
    <row r="387" spans="36:36" s="13" customFormat="1" x14ac:dyDescent="0.3">
      <c r="AJ387"/>
    </row>
    <row r="388" spans="36:36" s="13" customFormat="1" x14ac:dyDescent="0.3">
      <c r="AJ388"/>
    </row>
    <row r="389" spans="36:36" s="13" customFormat="1" x14ac:dyDescent="0.3">
      <c r="AJ389"/>
    </row>
    <row r="390" spans="36:36" s="13" customFormat="1" x14ac:dyDescent="0.3">
      <c r="AJ390"/>
    </row>
    <row r="391" spans="36:36" s="13" customFormat="1" x14ac:dyDescent="0.3">
      <c r="AJ391"/>
    </row>
    <row r="392" spans="36:36" s="13" customFormat="1" x14ac:dyDescent="0.3">
      <c r="AJ392"/>
    </row>
    <row r="393" spans="36:36" s="13" customFormat="1" x14ac:dyDescent="0.3">
      <c r="AJ393"/>
    </row>
    <row r="394" spans="36:36" s="13" customFormat="1" x14ac:dyDescent="0.3">
      <c r="AJ394"/>
    </row>
    <row r="395" spans="36:36" s="13" customFormat="1" x14ac:dyDescent="0.3">
      <c r="AJ395"/>
    </row>
    <row r="396" spans="36:36" s="13" customFormat="1" x14ac:dyDescent="0.3">
      <c r="AJ396"/>
    </row>
    <row r="397" spans="36:36" s="13" customFormat="1" x14ac:dyDescent="0.3">
      <c r="AJ397"/>
    </row>
    <row r="398" spans="36:36" s="13" customFormat="1" x14ac:dyDescent="0.3">
      <c r="AJ398"/>
    </row>
    <row r="399" spans="36:36" s="13" customFormat="1" x14ac:dyDescent="0.3">
      <c r="AJ399"/>
    </row>
    <row r="400" spans="36:36" s="13" customFormat="1" x14ac:dyDescent="0.3">
      <c r="AJ400"/>
    </row>
    <row r="401" spans="36:36" s="13" customFormat="1" x14ac:dyDescent="0.3">
      <c r="AJ401"/>
    </row>
    <row r="402" spans="36:36" s="13" customFormat="1" x14ac:dyDescent="0.3">
      <c r="AJ402"/>
    </row>
    <row r="403" spans="36:36" s="13" customFormat="1" x14ac:dyDescent="0.3">
      <c r="AJ403"/>
    </row>
    <row r="404" spans="36:36" s="13" customFormat="1" x14ac:dyDescent="0.3">
      <c r="AJ404"/>
    </row>
    <row r="405" spans="36:36" s="13" customFormat="1" x14ac:dyDescent="0.3">
      <c r="AJ405"/>
    </row>
    <row r="406" spans="36:36" s="13" customFormat="1" x14ac:dyDescent="0.3">
      <c r="AJ406"/>
    </row>
    <row r="407" spans="36:36" s="13" customFormat="1" x14ac:dyDescent="0.3">
      <c r="AJ407"/>
    </row>
    <row r="408" spans="36:36" s="13" customFormat="1" x14ac:dyDescent="0.3">
      <c r="AJ408"/>
    </row>
    <row r="409" spans="36:36" s="13" customFormat="1" x14ac:dyDescent="0.3">
      <c r="AJ409"/>
    </row>
    <row r="410" spans="36:36" s="13" customFormat="1" x14ac:dyDescent="0.3">
      <c r="AJ410"/>
    </row>
    <row r="411" spans="36:36" s="13" customFormat="1" x14ac:dyDescent="0.3">
      <c r="AJ411"/>
    </row>
    <row r="412" spans="36:36" s="13" customFormat="1" x14ac:dyDescent="0.3">
      <c r="AJ412"/>
    </row>
    <row r="413" spans="36:36" s="13" customFormat="1" x14ac:dyDescent="0.3">
      <c r="AJ413"/>
    </row>
    <row r="414" spans="36:36" s="13" customFormat="1" x14ac:dyDescent="0.3">
      <c r="AJ414"/>
    </row>
    <row r="415" spans="36:36" s="13" customFormat="1" x14ac:dyDescent="0.3">
      <c r="AJ415"/>
    </row>
    <row r="416" spans="36:36" s="13" customFormat="1" x14ac:dyDescent="0.3">
      <c r="AJ416"/>
    </row>
    <row r="417" spans="36:36" s="13" customFormat="1" x14ac:dyDescent="0.3">
      <c r="AJ417"/>
    </row>
    <row r="418" spans="36:36" s="13" customFormat="1" x14ac:dyDescent="0.3">
      <c r="AJ418"/>
    </row>
    <row r="419" spans="36:36" s="13" customFormat="1" x14ac:dyDescent="0.3">
      <c r="AJ419"/>
    </row>
    <row r="420" spans="36:36" s="13" customFormat="1" x14ac:dyDescent="0.3">
      <c r="AJ420"/>
    </row>
    <row r="421" spans="36:36" s="13" customFormat="1" x14ac:dyDescent="0.3">
      <c r="AJ421"/>
    </row>
    <row r="422" spans="36:36" s="13" customFormat="1" x14ac:dyDescent="0.3">
      <c r="AJ422"/>
    </row>
    <row r="423" spans="36:36" s="13" customFormat="1" x14ac:dyDescent="0.3">
      <c r="AJ423"/>
    </row>
    <row r="424" spans="36:36" s="13" customFormat="1" x14ac:dyDescent="0.3">
      <c r="AJ424"/>
    </row>
    <row r="425" spans="36:36" s="13" customFormat="1" x14ac:dyDescent="0.3">
      <c r="AJ425"/>
    </row>
    <row r="426" spans="36:36" s="13" customFormat="1" x14ac:dyDescent="0.3">
      <c r="AJ426"/>
    </row>
    <row r="427" spans="36:36" s="13" customFormat="1" x14ac:dyDescent="0.3">
      <c r="AJ427"/>
    </row>
    <row r="428" spans="36:36" s="13" customFormat="1" x14ac:dyDescent="0.3">
      <c r="AJ428"/>
    </row>
    <row r="429" spans="36:36" s="13" customFormat="1" x14ac:dyDescent="0.3">
      <c r="AJ429"/>
    </row>
    <row r="430" spans="36:36" s="13" customFormat="1" x14ac:dyDescent="0.3">
      <c r="AJ430"/>
    </row>
    <row r="431" spans="36:36" s="13" customFormat="1" x14ac:dyDescent="0.3">
      <c r="AJ431"/>
    </row>
    <row r="432" spans="36:36" s="13" customFormat="1" x14ac:dyDescent="0.3">
      <c r="AJ432"/>
    </row>
    <row r="433" spans="36:36" s="13" customFormat="1" x14ac:dyDescent="0.3">
      <c r="AJ433"/>
    </row>
    <row r="434" spans="36:36" s="13" customFormat="1" x14ac:dyDescent="0.3">
      <c r="AJ434"/>
    </row>
    <row r="435" spans="36:36" s="13" customFormat="1" x14ac:dyDescent="0.3">
      <c r="AJ435"/>
    </row>
    <row r="436" spans="36:36" s="13" customFormat="1" x14ac:dyDescent="0.3">
      <c r="AJ436"/>
    </row>
    <row r="437" spans="36:36" s="13" customFormat="1" x14ac:dyDescent="0.3">
      <c r="AJ437"/>
    </row>
    <row r="438" spans="36:36" s="13" customFormat="1" x14ac:dyDescent="0.3">
      <c r="AJ438"/>
    </row>
    <row r="439" spans="36:36" s="13" customFormat="1" x14ac:dyDescent="0.3">
      <c r="AJ439"/>
    </row>
    <row r="440" spans="36:36" s="13" customFormat="1" x14ac:dyDescent="0.3">
      <c r="AJ440"/>
    </row>
    <row r="441" spans="36:36" s="13" customFormat="1" x14ac:dyDescent="0.3">
      <c r="AJ441"/>
    </row>
    <row r="442" spans="36:36" s="13" customFormat="1" x14ac:dyDescent="0.3">
      <c r="AJ442"/>
    </row>
    <row r="443" spans="36:36" s="13" customFormat="1" x14ac:dyDescent="0.3">
      <c r="AJ443"/>
    </row>
    <row r="444" spans="36:36" s="13" customFormat="1" x14ac:dyDescent="0.3">
      <c r="AJ444"/>
    </row>
    <row r="445" spans="36:36" s="13" customFormat="1" x14ac:dyDescent="0.3">
      <c r="AJ445"/>
    </row>
    <row r="446" spans="36:36" s="13" customFormat="1" x14ac:dyDescent="0.3">
      <c r="AJ446"/>
    </row>
    <row r="447" spans="36:36" s="13" customFormat="1" x14ac:dyDescent="0.3">
      <c r="AJ447"/>
    </row>
    <row r="448" spans="36:36" s="13" customFormat="1" x14ac:dyDescent="0.3">
      <c r="AJ448"/>
    </row>
    <row r="449" spans="36:36" s="13" customFormat="1" x14ac:dyDescent="0.3">
      <c r="AJ449"/>
    </row>
    <row r="450" spans="36:36" s="13" customFormat="1" x14ac:dyDescent="0.3">
      <c r="AJ450"/>
    </row>
    <row r="451" spans="36:36" s="13" customFormat="1" x14ac:dyDescent="0.3">
      <c r="AJ451"/>
    </row>
    <row r="452" spans="36:36" s="13" customFormat="1" x14ac:dyDescent="0.3">
      <c r="AJ452"/>
    </row>
    <row r="453" spans="36:36" s="13" customFormat="1" x14ac:dyDescent="0.3">
      <c r="AJ453"/>
    </row>
    <row r="454" spans="36:36" s="13" customFormat="1" x14ac:dyDescent="0.3">
      <c r="AJ454"/>
    </row>
    <row r="455" spans="36:36" s="13" customFormat="1" x14ac:dyDescent="0.3">
      <c r="AJ455"/>
    </row>
    <row r="456" spans="36:36" s="13" customFormat="1" x14ac:dyDescent="0.3">
      <c r="AJ456"/>
    </row>
    <row r="457" spans="36:36" s="13" customFormat="1" x14ac:dyDescent="0.3">
      <c r="AJ457"/>
    </row>
    <row r="458" spans="36:36" s="13" customFormat="1" x14ac:dyDescent="0.3">
      <c r="AJ458"/>
    </row>
    <row r="459" spans="36:36" s="13" customFormat="1" x14ac:dyDescent="0.3">
      <c r="AJ459"/>
    </row>
    <row r="460" spans="36:36" s="13" customFormat="1" x14ac:dyDescent="0.3">
      <c r="AJ460"/>
    </row>
    <row r="461" spans="36:36" s="13" customFormat="1" x14ac:dyDescent="0.3">
      <c r="AJ461"/>
    </row>
    <row r="462" spans="36:36" s="13" customFormat="1" x14ac:dyDescent="0.3">
      <c r="AJ462"/>
    </row>
    <row r="463" spans="36:36" s="13" customFormat="1" x14ac:dyDescent="0.3">
      <c r="AJ463"/>
    </row>
    <row r="464" spans="36:36" s="13" customFormat="1" x14ac:dyDescent="0.3">
      <c r="AJ464"/>
    </row>
    <row r="465" spans="36:36" s="13" customFormat="1" x14ac:dyDescent="0.3">
      <c r="AJ465"/>
    </row>
    <row r="466" spans="36:36" s="13" customFormat="1" x14ac:dyDescent="0.3">
      <c r="AJ466"/>
    </row>
    <row r="467" spans="36:36" s="13" customFormat="1" x14ac:dyDescent="0.3">
      <c r="AJ467"/>
    </row>
    <row r="468" spans="36:36" s="13" customFormat="1" x14ac:dyDescent="0.3">
      <c r="AJ468"/>
    </row>
    <row r="469" spans="36:36" s="13" customFormat="1" x14ac:dyDescent="0.3">
      <c r="AJ469"/>
    </row>
    <row r="470" spans="36:36" s="13" customFormat="1" x14ac:dyDescent="0.3">
      <c r="AJ470"/>
    </row>
    <row r="471" spans="36:36" s="13" customFormat="1" x14ac:dyDescent="0.3">
      <c r="AJ471"/>
    </row>
    <row r="472" spans="36:36" s="13" customFormat="1" x14ac:dyDescent="0.3">
      <c r="AJ472"/>
    </row>
    <row r="473" spans="36:36" s="13" customFormat="1" x14ac:dyDescent="0.3">
      <c r="AJ473"/>
    </row>
    <row r="474" spans="36:36" s="13" customFormat="1" x14ac:dyDescent="0.3">
      <c r="AJ474"/>
    </row>
    <row r="475" spans="36:36" s="13" customFormat="1" x14ac:dyDescent="0.3">
      <c r="AJ475"/>
    </row>
    <row r="476" spans="36:36" s="13" customFormat="1" x14ac:dyDescent="0.3">
      <c r="AJ476"/>
    </row>
    <row r="477" spans="36:36" s="13" customFormat="1" x14ac:dyDescent="0.3">
      <c r="AJ477"/>
    </row>
    <row r="478" spans="36:36" s="13" customFormat="1" x14ac:dyDescent="0.3">
      <c r="AJ478"/>
    </row>
    <row r="479" spans="36:36" s="13" customFormat="1" x14ac:dyDescent="0.3">
      <c r="AJ479"/>
    </row>
    <row r="480" spans="36:36" s="13" customFormat="1" x14ac:dyDescent="0.3">
      <c r="AJ480"/>
    </row>
    <row r="481" spans="36:36" s="13" customFormat="1" x14ac:dyDescent="0.3">
      <c r="AJ481"/>
    </row>
    <row r="482" spans="36:36" s="13" customFormat="1" x14ac:dyDescent="0.3">
      <c r="AJ482"/>
    </row>
    <row r="483" spans="36:36" s="13" customFormat="1" x14ac:dyDescent="0.3">
      <c r="AJ483"/>
    </row>
    <row r="484" spans="36:36" s="13" customFormat="1" x14ac:dyDescent="0.3">
      <c r="AJ484"/>
    </row>
    <row r="485" spans="36:36" s="13" customFormat="1" x14ac:dyDescent="0.3">
      <c r="AJ485"/>
    </row>
    <row r="486" spans="36:36" s="13" customFormat="1" x14ac:dyDescent="0.3">
      <c r="AJ486"/>
    </row>
    <row r="487" spans="36:36" s="13" customFormat="1" x14ac:dyDescent="0.3">
      <c r="AJ487"/>
    </row>
    <row r="488" spans="36:36" s="13" customFormat="1" x14ac:dyDescent="0.3">
      <c r="AJ488"/>
    </row>
    <row r="489" spans="36:36" s="13" customFormat="1" x14ac:dyDescent="0.3">
      <c r="AJ489"/>
    </row>
    <row r="490" spans="36:36" s="13" customFormat="1" x14ac:dyDescent="0.3">
      <c r="AJ490"/>
    </row>
    <row r="491" spans="36:36" s="13" customFormat="1" x14ac:dyDescent="0.3">
      <c r="AJ491"/>
    </row>
    <row r="492" spans="36:36" s="13" customFormat="1" x14ac:dyDescent="0.3">
      <c r="AJ492"/>
    </row>
    <row r="493" spans="36:36" s="13" customFormat="1" x14ac:dyDescent="0.3">
      <c r="AJ493"/>
    </row>
    <row r="494" spans="36:36" s="13" customFormat="1" x14ac:dyDescent="0.3">
      <c r="AJ494"/>
    </row>
    <row r="495" spans="36:36" s="13" customFormat="1" x14ac:dyDescent="0.3">
      <c r="AJ495"/>
    </row>
    <row r="496" spans="36:36" s="13" customFormat="1" x14ac:dyDescent="0.3">
      <c r="AJ496"/>
    </row>
    <row r="497" spans="36:36" s="13" customFormat="1" x14ac:dyDescent="0.3">
      <c r="AJ497"/>
    </row>
    <row r="498" spans="36:36" s="13" customFormat="1" x14ac:dyDescent="0.3">
      <c r="AJ498"/>
    </row>
    <row r="499" spans="36:36" s="13" customFormat="1" x14ac:dyDescent="0.3">
      <c r="AJ499"/>
    </row>
    <row r="500" spans="36:36" s="13" customFormat="1" x14ac:dyDescent="0.3">
      <c r="AJ500"/>
    </row>
    <row r="501" spans="36:36" s="13" customFormat="1" x14ac:dyDescent="0.3">
      <c r="AJ501"/>
    </row>
    <row r="502" spans="36:36" s="13" customFormat="1" x14ac:dyDescent="0.3">
      <c r="AJ502"/>
    </row>
    <row r="503" spans="36:36" s="13" customFormat="1" x14ac:dyDescent="0.3">
      <c r="AJ503"/>
    </row>
    <row r="504" spans="36:36" s="13" customFormat="1" x14ac:dyDescent="0.3">
      <c r="AJ504"/>
    </row>
    <row r="505" spans="36:36" s="13" customFormat="1" x14ac:dyDescent="0.3">
      <c r="AJ505"/>
    </row>
    <row r="506" spans="36:36" s="13" customFormat="1" x14ac:dyDescent="0.3">
      <c r="AJ506"/>
    </row>
    <row r="507" spans="36:36" s="13" customFormat="1" x14ac:dyDescent="0.3">
      <c r="AJ507"/>
    </row>
    <row r="508" spans="36:36" s="13" customFormat="1" x14ac:dyDescent="0.3">
      <c r="AJ508"/>
    </row>
    <row r="509" spans="36:36" s="13" customFormat="1" x14ac:dyDescent="0.3">
      <c r="AJ509"/>
    </row>
    <row r="510" spans="36:36" s="13" customFormat="1" x14ac:dyDescent="0.3">
      <c r="AJ510"/>
    </row>
    <row r="511" spans="36:36" s="13" customFormat="1" x14ac:dyDescent="0.3">
      <c r="AJ511"/>
    </row>
    <row r="512" spans="36:36" s="13" customFormat="1" x14ac:dyDescent="0.3">
      <c r="AJ512"/>
    </row>
    <row r="513" spans="36:36" s="13" customFormat="1" x14ac:dyDescent="0.3">
      <c r="AJ513"/>
    </row>
    <row r="514" spans="36:36" s="13" customFormat="1" x14ac:dyDescent="0.3">
      <c r="AJ514"/>
    </row>
    <row r="515" spans="36:36" s="13" customFormat="1" x14ac:dyDescent="0.3">
      <c r="AJ515"/>
    </row>
    <row r="516" spans="36:36" s="13" customFormat="1" x14ac:dyDescent="0.3">
      <c r="AJ516"/>
    </row>
    <row r="517" spans="36:36" s="13" customFormat="1" x14ac:dyDescent="0.3">
      <c r="AJ517"/>
    </row>
    <row r="518" spans="36:36" s="13" customFormat="1" x14ac:dyDescent="0.3">
      <c r="AJ518"/>
    </row>
    <row r="519" spans="36:36" s="13" customFormat="1" x14ac:dyDescent="0.3">
      <c r="AJ519"/>
    </row>
    <row r="520" spans="36:36" s="13" customFormat="1" x14ac:dyDescent="0.3">
      <c r="AJ520"/>
    </row>
    <row r="521" spans="36:36" s="13" customFormat="1" x14ac:dyDescent="0.3">
      <c r="AJ521"/>
    </row>
    <row r="522" spans="36:36" s="13" customFormat="1" x14ac:dyDescent="0.3">
      <c r="AJ522"/>
    </row>
    <row r="523" spans="36:36" s="13" customFormat="1" x14ac:dyDescent="0.3">
      <c r="AJ523"/>
    </row>
    <row r="524" spans="36:36" s="13" customFormat="1" x14ac:dyDescent="0.3">
      <c r="AJ524"/>
    </row>
    <row r="525" spans="36:36" s="13" customFormat="1" x14ac:dyDescent="0.3">
      <c r="AJ525"/>
    </row>
    <row r="526" spans="36:36" s="13" customFormat="1" x14ac:dyDescent="0.3">
      <c r="AJ526"/>
    </row>
    <row r="527" spans="36:36" s="13" customFormat="1" x14ac:dyDescent="0.3">
      <c r="AJ527"/>
    </row>
    <row r="528" spans="36:36" s="13" customFormat="1" x14ac:dyDescent="0.3">
      <c r="AJ528"/>
    </row>
    <row r="529" spans="36:36" s="13" customFormat="1" x14ac:dyDescent="0.3">
      <c r="AJ529"/>
    </row>
    <row r="530" spans="36:36" s="13" customFormat="1" x14ac:dyDescent="0.3">
      <c r="AJ530"/>
    </row>
    <row r="531" spans="36:36" s="13" customFormat="1" x14ac:dyDescent="0.3">
      <c r="AJ531"/>
    </row>
    <row r="532" spans="36:36" s="13" customFormat="1" x14ac:dyDescent="0.3">
      <c r="AJ532"/>
    </row>
    <row r="533" spans="36:36" s="13" customFormat="1" x14ac:dyDescent="0.3">
      <c r="AJ533"/>
    </row>
    <row r="534" spans="36:36" s="13" customFormat="1" x14ac:dyDescent="0.3">
      <c r="AJ534"/>
    </row>
    <row r="535" spans="36:36" s="13" customFormat="1" x14ac:dyDescent="0.3">
      <c r="AJ535"/>
    </row>
    <row r="536" spans="36:36" s="13" customFormat="1" x14ac:dyDescent="0.3">
      <c r="AJ536"/>
    </row>
    <row r="537" spans="36:36" s="13" customFormat="1" x14ac:dyDescent="0.3">
      <c r="AJ537"/>
    </row>
    <row r="538" spans="36:36" s="13" customFormat="1" x14ac:dyDescent="0.3">
      <c r="AJ538"/>
    </row>
    <row r="539" spans="36:36" s="13" customFormat="1" x14ac:dyDescent="0.3">
      <c r="AJ539"/>
    </row>
    <row r="540" spans="36:36" s="13" customFormat="1" x14ac:dyDescent="0.3">
      <c r="AJ540"/>
    </row>
    <row r="541" spans="36:36" s="13" customFormat="1" x14ac:dyDescent="0.3">
      <c r="AJ541"/>
    </row>
    <row r="542" spans="36:36" s="13" customFormat="1" x14ac:dyDescent="0.3">
      <c r="AJ542"/>
    </row>
    <row r="543" spans="36:36" s="13" customFormat="1" x14ac:dyDescent="0.3">
      <c r="AJ543"/>
    </row>
    <row r="544" spans="36:36" s="13" customFormat="1" x14ac:dyDescent="0.3">
      <c r="AJ544"/>
    </row>
    <row r="545" spans="36:36" s="13" customFormat="1" x14ac:dyDescent="0.3">
      <c r="AJ545"/>
    </row>
    <row r="546" spans="36:36" s="13" customFormat="1" x14ac:dyDescent="0.3">
      <c r="AJ546"/>
    </row>
    <row r="547" spans="36:36" s="13" customFormat="1" x14ac:dyDescent="0.3">
      <c r="AJ547"/>
    </row>
    <row r="548" spans="36:36" s="13" customFormat="1" x14ac:dyDescent="0.3">
      <c r="AJ548"/>
    </row>
    <row r="549" spans="36:36" s="13" customFormat="1" x14ac:dyDescent="0.3">
      <c r="AJ549"/>
    </row>
    <row r="550" spans="36:36" s="13" customFormat="1" x14ac:dyDescent="0.3">
      <c r="AJ550"/>
    </row>
    <row r="551" spans="36:36" s="13" customFormat="1" x14ac:dyDescent="0.3">
      <c r="AJ551"/>
    </row>
    <row r="552" spans="36:36" s="13" customFormat="1" x14ac:dyDescent="0.3">
      <c r="AJ552"/>
    </row>
    <row r="553" spans="36:36" s="13" customFormat="1" x14ac:dyDescent="0.3">
      <c r="AJ553"/>
    </row>
    <row r="554" spans="36:36" s="13" customFormat="1" x14ac:dyDescent="0.3">
      <c r="AJ554"/>
    </row>
    <row r="555" spans="36:36" s="13" customFormat="1" x14ac:dyDescent="0.3">
      <c r="AJ555"/>
    </row>
    <row r="556" spans="36:36" s="13" customFormat="1" x14ac:dyDescent="0.3">
      <c r="AJ556"/>
    </row>
    <row r="557" spans="36:36" s="13" customFormat="1" x14ac:dyDescent="0.3">
      <c r="AJ557"/>
    </row>
    <row r="558" spans="36:36" s="13" customFormat="1" x14ac:dyDescent="0.3">
      <c r="AJ558"/>
    </row>
    <row r="559" spans="36:36" s="13" customFormat="1" x14ac:dyDescent="0.3">
      <c r="AJ559"/>
    </row>
    <row r="560" spans="36:36" s="13" customFormat="1" x14ac:dyDescent="0.3">
      <c r="AJ560"/>
    </row>
    <row r="561" spans="36:36" s="13" customFormat="1" x14ac:dyDescent="0.3">
      <c r="AJ561"/>
    </row>
    <row r="562" spans="36:36" s="13" customFormat="1" x14ac:dyDescent="0.3">
      <c r="AJ562"/>
    </row>
    <row r="563" spans="36:36" s="13" customFormat="1" x14ac:dyDescent="0.3">
      <c r="AJ563"/>
    </row>
    <row r="564" spans="36:36" s="13" customFormat="1" x14ac:dyDescent="0.3">
      <c r="AJ564"/>
    </row>
    <row r="565" spans="36:36" s="13" customFormat="1" x14ac:dyDescent="0.3">
      <c r="AJ565"/>
    </row>
    <row r="566" spans="36:36" s="13" customFormat="1" x14ac:dyDescent="0.3">
      <c r="AJ566"/>
    </row>
    <row r="567" spans="36:36" s="13" customFormat="1" x14ac:dyDescent="0.3">
      <c r="AJ567"/>
    </row>
    <row r="568" spans="36:36" s="13" customFormat="1" x14ac:dyDescent="0.3">
      <c r="AJ568"/>
    </row>
    <row r="569" spans="36:36" s="13" customFormat="1" x14ac:dyDescent="0.3">
      <c r="AJ569"/>
    </row>
    <row r="570" spans="36:36" s="13" customFormat="1" x14ac:dyDescent="0.3">
      <c r="AJ570"/>
    </row>
    <row r="571" spans="36:36" s="13" customFormat="1" x14ac:dyDescent="0.3">
      <c r="AJ571"/>
    </row>
    <row r="572" spans="36:36" s="13" customFormat="1" x14ac:dyDescent="0.3">
      <c r="AJ572"/>
    </row>
    <row r="573" spans="36:36" s="13" customFormat="1" x14ac:dyDescent="0.3">
      <c r="AJ573"/>
    </row>
    <row r="574" spans="36:36" s="13" customFormat="1" x14ac:dyDescent="0.3">
      <c r="AJ574"/>
    </row>
    <row r="575" spans="36:36" s="13" customFormat="1" x14ac:dyDescent="0.3">
      <c r="AJ575"/>
    </row>
    <row r="576" spans="36:36" s="13" customFormat="1" x14ac:dyDescent="0.3">
      <c r="AJ576"/>
    </row>
    <row r="577" spans="36:36" s="13" customFormat="1" x14ac:dyDescent="0.3">
      <c r="AJ577"/>
    </row>
    <row r="578" spans="36:36" s="13" customFormat="1" x14ac:dyDescent="0.3">
      <c r="AJ578"/>
    </row>
    <row r="579" spans="36:36" s="13" customFormat="1" x14ac:dyDescent="0.3">
      <c r="AJ579"/>
    </row>
    <row r="580" spans="36:36" s="13" customFormat="1" x14ac:dyDescent="0.3">
      <c r="AJ580"/>
    </row>
    <row r="581" spans="36:36" s="13" customFormat="1" x14ac:dyDescent="0.3">
      <c r="AJ581"/>
    </row>
    <row r="582" spans="36:36" s="13" customFormat="1" x14ac:dyDescent="0.3">
      <c r="AJ582"/>
    </row>
    <row r="583" spans="36:36" s="13" customFormat="1" x14ac:dyDescent="0.3">
      <c r="AJ583"/>
    </row>
    <row r="584" spans="36:36" s="13" customFormat="1" x14ac:dyDescent="0.3">
      <c r="AJ584"/>
    </row>
    <row r="585" spans="36:36" s="13" customFormat="1" x14ac:dyDescent="0.3">
      <c r="AJ585"/>
    </row>
    <row r="586" spans="36:36" s="13" customFormat="1" x14ac:dyDescent="0.3">
      <c r="AJ586"/>
    </row>
    <row r="587" spans="36:36" s="13" customFormat="1" x14ac:dyDescent="0.3">
      <c r="AJ587"/>
    </row>
    <row r="588" spans="36:36" s="13" customFormat="1" x14ac:dyDescent="0.3">
      <c r="AJ588"/>
    </row>
    <row r="589" spans="36:36" s="13" customFormat="1" x14ac:dyDescent="0.3">
      <c r="AJ589"/>
    </row>
    <row r="590" spans="36:36" s="13" customFormat="1" x14ac:dyDescent="0.3">
      <c r="AJ590"/>
    </row>
    <row r="591" spans="36:36" s="13" customFormat="1" x14ac:dyDescent="0.3">
      <c r="AJ591"/>
    </row>
    <row r="592" spans="36:36" s="13" customFormat="1" x14ac:dyDescent="0.3">
      <c r="AJ592"/>
    </row>
    <row r="593" spans="36:36" s="13" customFormat="1" x14ac:dyDescent="0.3">
      <c r="AJ593"/>
    </row>
    <row r="594" spans="36:36" s="13" customFormat="1" x14ac:dyDescent="0.3">
      <c r="AJ594"/>
    </row>
    <row r="595" spans="36:36" s="13" customFormat="1" x14ac:dyDescent="0.3">
      <c r="AJ595"/>
    </row>
    <row r="596" spans="36:36" s="13" customFormat="1" x14ac:dyDescent="0.3">
      <c r="AJ596"/>
    </row>
    <row r="597" spans="36:36" s="13" customFormat="1" x14ac:dyDescent="0.3">
      <c r="AJ597"/>
    </row>
    <row r="598" spans="36:36" s="13" customFormat="1" x14ac:dyDescent="0.3">
      <c r="AJ598"/>
    </row>
    <row r="599" spans="36:36" s="13" customFormat="1" x14ac:dyDescent="0.3">
      <c r="AJ599"/>
    </row>
    <row r="600" spans="36:36" s="13" customFormat="1" x14ac:dyDescent="0.3">
      <c r="AJ600"/>
    </row>
    <row r="601" spans="36:36" s="13" customFormat="1" x14ac:dyDescent="0.3">
      <c r="AJ601"/>
    </row>
    <row r="602" spans="36:36" s="13" customFormat="1" x14ac:dyDescent="0.3">
      <c r="AJ602"/>
    </row>
    <row r="603" spans="36:36" s="13" customFormat="1" x14ac:dyDescent="0.3">
      <c r="AJ603"/>
    </row>
    <row r="604" spans="36:36" s="13" customFormat="1" x14ac:dyDescent="0.3">
      <c r="AJ604"/>
    </row>
    <row r="605" spans="36:36" s="13" customFormat="1" x14ac:dyDescent="0.3">
      <c r="AJ605"/>
    </row>
    <row r="606" spans="36:36" s="13" customFormat="1" x14ac:dyDescent="0.3">
      <c r="AJ606"/>
    </row>
    <row r="607" spans="36:36" s="13" customFormat="1" x14ac:dyDescent="0.3">
      <c r="AJ607"/>
    </row>
    <row r="608" spans="36:36" s="13" customFormat="1" x14ac:dyDescent="0.3">
      <c r="AJ608"/>
    </row>
    <row r="609" spans="36:36" s="13" customFormat="1" x14ac:dyDescent="0.3">
      <c r="AJ609"/>
    </row>
    <row r="610" spans="36:36" s="13" customFormat="1" x14ac:dyDescent="0.3">
      <c r="AJ610"/>
    </row>
    <row r="611" spans="36:36" s="13" customFormat="1" x14ac:dyDescent="0.3">
      <c r="AJ611"/>
    </row>
    <row r="612" spans="36:36" s="13" customFormat="1" x14ac:dyDescent="0.3">
      <c r="AJ612"/>
    </row>
    <row r="613" spans="36:36" s="13" customFormat="1" x14ac:dyDescent="0.3">
      <c r="AJ613"/>
    </row>
    <row r="614" spans="36:36" s="13" customFormat="1" x14ac:dyDescent="0.3">
      <c r="AJ614"/>
    </row>
    <row r="615" spans="36:36" s="13" customFormat="1" x14ac:dyDescent="0.3">
      <c r="AJ615"/>
    </row>
    <row r="616" spans="36:36" s="13" customFormat="1" x14ac:dyDescent="0.3">
      <c r="AJ616"/>
    </row>
    <row r="617" spans="36:36" s="13" customFormat="1" x14ac:dyDescent="0.3">
      <c r="AJ617"/>
    </row>
    <row r="618" spans="36:36" s="13" customFormat="1" x14ac:dyDescent="0.3">
      <c r="AJ618"/>
    </row>
    <row r="619" spans="36:36" s="13" customFormat="1" x14ac:dyDescent="0.3">
      <c r="AJ619"/>
    </row>
    <row r="620" spans="36:36" s="13" customFormat="1" x14ac:dyDescent="0.3">
      <c r="AJ620"/>
    </row>
    <row r="621" spans="36:36" s="13" customFormat="1" x14ac:dyDescent="0.3">
      <c r="AJ621"/>
    </row>
    <row r="622" spans="36:36" s="13" customFormat="1" x14ac:dyDescent="0.3">
      <c r="AJ622"/>
    </row>
    <row r="623" spans="36:36" s="13" customFormat="1" x14ac:dyDescent="0.3">
      <c r="AJ623"/>
    </row>
    <row r="624" spans="36:36" s="13" customFormat="1" x14ac:dyDescent="0.3">
      <c r="AJ624"/>
    </row>
    <row r="625" spans="36:36" s="13" customFormat="1" x14ac:dyDescent="0.3">
      <c r="AJ625"/>
    </row>
    <row r="626" spans="36:36" s="13" customFormat="1" x14ac:dyDescent="0.3">
      <c r="AJ626"/>
    </row>
    <row r="627" spans="36:36" s="13" customFormat="1" x14ac:dyDescent="0.3">
      <c r="AJ627"/>
    </row>
    <row r="628" spans="36:36" s="13" customFormat="1" x14ac:dyDescent="0.3">
      <c r="AJ628"/>
    </row>
    <row r="629" spans="36:36" s="13" customFormat="1" x14ac:dyDescent="0.3">
      <c r="AJ629"/>
    </row>
    <row r="630" spans="36:36" s="13" customFormat="1" x14ac:dyDescent="0.3">
      <c r="AJ630"/>
    </row>
    <row r="631" spans="36:36" s="13" customFormat="1" x14ac:dyDescent="0.3">
      <c r="AJ631"/>
    </row>
    <row r="632" spans="36:36" s="13" customFormat="1" x14ac:dyDescent="0.3">
      <c r="AJ632"/>
    </row>
    <row r="633" spans="36:36" s="13" customFormat="1" x14ac:dyDescent="0.3">
      <c r="AJ633"/>
    </row>
    <row r="634" spans="36:36" s="13" customFormat="1" x14ac:dyDescent="0.3">
      <c r="AJ634"/>
    </row>
    <row r="635" spans="36:36" s="13" customFormat="1" x14ac:dyDescent="0.3">
      <c r="AJ635"/>
    </row>
    <row r="636" spans="36:36" s="13" customFormat="1" x14ac:dyDescent="0.3">
      <c r="AJ636"/>
    </row>
    <row r="637" spans="36:36" s="13" customFormat="1" x14ac:dyDescent="0.3">
      <c r="AJ637"/>
    </row>
    <row r="638" spans="36:36" s="13" customFormat="1" x14ac:dyDescent="0.3">
      <c r="AJ638"/>
    </row>
    <row r="639" spans="36:36" s="13" customFormat="1" x14ac:dyDescent="0.3">
      <c r="AJ639"/>
    </row>
    <row r="640" spans="36:36" s="13" customFormat="1" x14ac:dyDescent="0.3">
      <c r="AJ640"/>
    </row>
    <row r="641" spans="36:36" s="13" customFormat="1" x14ac:dyDescent="0.3">
      <c r="AJ641"/>
    </row>
    <row r="642" spans="36:36" s="13" customFormat="1" x14ac:dyDescent="0.3">
      <c r="AJ642"/>
    </row>
    <row r="643" spans="36:36" s="13" customFormat="1" x14ac:dyDescent="0.3">
      <c r="AJ643"/>
    </row>
    <row r="644" spans="36:36" s="13" customFormat="1" x14ac:dyDescent="0.3">
      <c r="AJ644"/>
    </row>
    <row r="645" spans="36:36" s="13" customFormat="1" x14ac:dyDescent="0.3">
      <c r="AJ645"/>
    </row>
    <row r="646" spans="36:36" s="13" customFormat="1" x14ac:dyDescent="0.3">
      <c r="AJ646"/>
    </row>
    <row r="647" spans="36:36" s="13" customFormat="1" x14ac:dyDescent="0.3">
      <c r="AJ647"/>
    </row>
    <row r="648" spans="36:36" s="13" customFormat="1" x14ac:dyDescent="0.3">
      <c r="AJ648"/>
    </row>
    <row r="649" spans="36:36" s="13" customFormat="1" x14ac:dyDescent="0.3">
      <c r="AJ649"/>
    </row>
    <row r="650" spans="36:36" s="13" customFormat="1" x14ac:dyDescent="0.3">
      <c r="AJ650"/>
    </row>
    <row r="651" spans="36:36" s="13" customFormat="1" x14ac:dyDescent="0.3">
      <c r="AJ651"/>
    </row>
    <row r="652" spans="36:36" s="13" customFormat="1" x14ac:dyDescent="0.3">
      <c r="AJ652"/>
    </row>
    <row r="653" spans="36:36" s="13" customFormat="1" x14ac:dyDescent="0.3">
      <c r="AJ653"/>
    </row>
    <row r="654" spans="36:36" s="13" customFormat="1" x14ac:dyDescent="0.3">
      <c r="AJ654"/>
    </row>
    <row r="655" spans="36:36" s="13" customFormat="1" x14ac:dyDescent="0.3">
      <c r="AJ655"/>
    </row>
    <row r="656" spans="36:36" s="13" customFormat="1" x14ac:dyDescent="0.3">
      <c r="AJ656"/>
    </row>
    <row r="657" spans="36:36" s="13" customFormat="1" x14ac:dyDescent="0.3">
      <c r="AJ657"/>
    </row>
    <row r="658" spans="36:36" s="13" customFormat="1" x14ac:dyDescent="0.3">
      <c r="AJ658"/>
    </row>
    <row r="659" spans="36:36" s="13" customFormat="1" x14ac:dyDescent="0.3">
      <c r="AJ659"/>
    </row>
    <row r="660" spans="36:36" s="13" customFormat="1" x14ac:dyDescent="0.3">
      <c r="AJ660"/>
    </row>
    <row r="661" spans="36:36" s="13" customFormat="1" x14ac:dyDescent="0.3">
      <c r="AJ661"/>
    </row>
    <row r="662" spans="36:36" s="13" customFormat="1" x14ac:dyDescent="0.3">
      <c r="AJ662"/>
    </row>
    <row r="663" spans="36:36" s="13" customFormat="1" x14ac:dyDescent="0.3">
      <c r="AJ663"/>
    </row>
    <row r="664" spans="36:36" s="13" customFormat="1" x14ac:dyDescent="0.3">
      <c r="AJ664"/>
    </row>
    <row r="665" spans="36:36" s="13" customFormat="1" x14ac:dyDescent="0.3">
      <c r="AJ665"/>
    </row>
    <row r="666" spans="36:36" s="13" customFormat="1" x14ac:dyDescent="0.3">
      <c r="AJ666"/>
    </row>
    <row r="667" spans="36:36" s="13" customFormat="1" x14ac:dyDescent="0.3">
      <c r="AJ667"/>
    </row>
    <row r="668" spans="36:36" s="13" customFormat="1" x14ac:dyDescent="0.3">
      <c r="AJ668"/>
    </row>
    <row r="669" spans="36:36" s="13" customFormat="1" x14ac:dyDescent="0.3">
      <c r="AJ669"/>
    </row>
    <row r="670" spans="36:36" s="13" customFormat="1" x14ac:dyDescent="0.3">
      <c r="AJ670"/>
    </row>
    <row r="671" spans="36:36" s="13" customFormat="1" x14ac:dyDescent="0.3">
      <c r="AJ671"/>
    </row>
    <row r="672" spans="36:36" s="13" customFormat="1" x14ac:dyDescent="0.3">
      <c r="AJ672"/>
    </row>
    <row r="673" spans="36:36" s="13" customFormat="1" x14ac:dyDescent="0.3">
      <c r="AJ673"/>
    </row>
    <row r="674" spans="36:36" s="13" customFormat="1" x14ac:dyDescent="0.3">
      <c r="AJ674"/>
    </row>
    <row r="675" spans="36:36" s="13" customFormat="1" x14ac:dyDescent="0.3">
      <c r="AJ675"/>
    </row>
    <row r="676" spans="36:36" s="13" customFormat="1" x14ac:dyDescent="0.3">
      <c r="AJ676"/>
    </row>
    <row r="677" spans="36:36" s="13" customFormat="1" x14ac:dyDescent="0.3">
      <c r="AJ677"/>
    </row>
    <row r="678" spans="36:36" s="13" customFormat="1" x14ac:dyDescent="0.3">
      <c r="AJ678"/>
    </row>
    <row r="679" spans="36:36" s="13" customFormat="1" x14ac:dyDescent="0.3">
      <c r="AJ679"/>
    </row>
    <row r="680" spans="36:36" s="13" customFormat="1" x14ac:dyDescent="0.3">
      <c r="AJ680"/>
    </row>
    <row r="681" spans="36:36" s="13" customFormat="1" x14ac:dyDescent="0.3">
      <c r="AJ681"/>
    </row>
    <row r="682" spans="36:36" s="13" customFormat="1" x14ac:dyDescent="0.3">
      <c r="AJ682"/>
    </row>
    <row r="683" spans="36:36" s="13" customFormat="1" x14ac:dyDescent="0.3">
      <c r="AJ683"/>
    </row>
    <row r="684" spans="36:36" s="13" customFormat="1" x14ac:dyDescent="0.3">
      <c r="AJ684"/>
    </row>
    <row r="685" spans="36:36" s="13" customFormat="1" x14ac:dyDescent="0.3">
      <c r="AJ685"/>
    </row>
    <row r="686" spans="36:36" s="13" customFormat="1" x14ac:dyDescent="0.3">
      <c r="AJ686"/>
    </row>
    <row r="687" spans="36:36" s="13" customFormat="1" x14ac:dyDescent="0.3">
      <c r="AJ687"/>
    </row>
    <row r="688" spans="36:36" s="13" customFormat="1" x14ac:dyDescent="0.3">
      <c r="AJ688"/>
    </row>
    <row r="689" spans="36:36" s="13" customFormat="1" x14ac:dyDescent="0.3">
      <c r="AJ689"/>
    </row>
    <row r="690" spans="36:36" s="13" customFormat="1" x14ac:dyDescent="0.3">
      <c r="AJ690"/>
    </row>
    <row r="691" spans="36:36" s="13" customFormat="1" x14ac:dyDescent="0.3">
      <c r="AJ691"/>
    </row>
    <row r="692" spans="36:36" s="13" customFormat="1" x14ac:dyDescent="0.3">
      <c r="AJ692"/>
    </row>
    <row r="693" spans="36:36" s="13" customFormat="1" x14ac:dyDescent="0.3">
      <c r="AJ693"/>
    </row>
    <row r="694" spans="36:36" s="13" customFormat="1" x14ac:dyDescent="0.3">
      <c r="AJ694"/>
    </row>
    <row r="695" spans="36:36" s="13" customFormat="1" x14ac:dyDescent="0.3">
      <c r="AJ695"/>
    </row>
    <row r="696" spans="36:36" s="13" customFormat="1" x14ac:dyDescent="0.3">
      <c r="AJ696"/>
    </row>
    <row r="697" spans="36:36" s="13" customFormat="1" x14ac:dyDescent="0.3">
      <c r="AJ697"/>
    </row>
    <row r="698" spans="36:36" s="13" customFormat="1" x14ac:dyDescent="0.3">
      <c r="AJ698"/>
    </row>
    <row r="699" spans="36:36" s="13" customFormat="1" x14ac:dyDescent="0.3">
      <c r="AJ699"/>
    </row>
    <row r="700" spans="36:36" s="13" customFormat="1" x14ac:dyDescent="0.3">
      <c r="AJ700"/>
    </row>
    <row r="701" spans="36:36" s="13" customFormat="1" x14ac:dyDescent="0.3">
      <c r="AJ701"/>
    </row>
    <row r="702" spans="36:36" s="13" customFormat="1" x14ac:dyDescent="0.3">
      <c r="AJ702"/>
    </row>
    <row r="703" spans="36:36" s="13" customFormat="1" x14ac:dyDescent="0.3">
      <c r="AJ703"/>
    </row>
    <row r="704" spans="36:36" s="13" customFormat="1" x14ac:dyDescent="0.3">
      <c r="AJ704"/>
    </row>
    <row r="705" spans="36:36" s="13" customFormat="1" x14ac:dyDescent="0.3">
      <c r="AJ705"/>
    </row>
    <row r="706" spans="36:36" s="13" customFormat="1" x14ac:dyDescent="0.3">
      <c r="AJ706"/>
    </row>
    <row r="707" spans="36:36" s="13" customFormat="1" x14ac:dyDescent="0.3">
      <c r="AJ707"/>
    </row>
    <row r="708" spans="36:36" s="13" customFormat="1" x14ac:dyDescent="0.3">
      <c r="AJ708"/>
    </row>
    <row r="709" spans="36:36" s="13" customFormat="1" x14ac:dyDescent="0.3">
      <c r="AJ709"/>
    </row>
    <row r="710" spans="36:36" s="13" customFormat="1" x14ac:dyDescent="0.3">
      <c r="AJ710"/>
    </row>
    <row r="711" spans="36:36" s="13" customFormat="1" x14ac:dyDescent="0.3">
      <c r="AJ711"/>
    </row>
    <row r="712" spans="36:36" s="13" customFormat="1" x14ac:dyDescent="0.3">
      <c r="AJ712"/>
    </row>
    <row r="713" spans="36:36" s="13" customFormat="1" x14ac:dyDescent="0.3">
      <c r="AJ713"/>
    </row>
    <row r="714" spans="36:36" s="13" customFormat="1" x14ac:dyDescent="0.3">
      <c r="AJ714"/>
    </row>
    <row r="715" spans="36:36" s="13" customFormat="1" x14ac:dyDescent="0.3">
      <c r="AJ715"/>
    </row>
    <row r="716" spans="36:36" s="13" customFormat="1" x14ac:dyDescent="0.3">
      <c r="AJ716"/>
    </row>
    <row r="717" spans="36:36" s="13" customFormat="1" x14ac:dyDescent="0.3">
      <c r="AJ717"/>
    </row>
    <row r="718" spans="36:36" s="13" customFormat="1" x14ac:dyDescent="0.3">
      <c r="AJ718"/>
    </row>
    <row r="719" spans="36:36" s="13" customFormat="1" x14ac:dyDescent="0.3">
      <c r="AJ719"/>
    </row>
    <row r="720" spans="36:36" s="13" customFormat="1" x14ac:dyDescent="0.3">
      <c r="AJ720"/>
    </row>
    <row r="721" spans="36:36" s="13" customFormat="1" x14ac:dyDescent="0.3">
      <c r="AJ721"/>
    </row>
    <row r="722" spans="36:36" s="13" customFormat="1" x14ac:dyDescent="0.3">
      <c r="AJ722"/>
    </row>
    <row r="723" spans="36:36" s="13" customFormat="1" x14ac:dyDescent="0.3">
      <c r="AJ723"/>
    </row>
    <row r="724" spans="36:36" s="13" customFormat="1" x14ac:dyDescent="0.3">
      <c r="AJ724"/>
    </row>
    <row r="725" spans="36:36" s="13" customFormat="1" x14ac:dyDescent="0.3">
      <c r="AJ725"/>
    </row>
    <row r="726" spans="36:36" s="13" customFormat="1" x14ac:dyDescent="0.3">
      <c r="AJ726"/>
    </row>
    <row r="727" spans="36:36" s="13" customFormat="1" x14ac:dyDescent="0.3">
      <c r="AJ727"/>
    </row>
    <row r="728" spans="36:36" s="13" customFormat="1" x14ac:dyDescent="0.3">
      <c r="AJ728"/>
    </row>
    <row r="729" spans="36:36" s="13" customFormat="1" x14ac:dyDescent="0.3">
      <c r="AJ729"/>
    </row>
    <row r="730" spans="36:36" s="13" customFormat="1" x14ac:dyDescent="0.3">
      <c r="AJ730"/>
    </row>
    <row r="731" spans="36:36" s="13" customFormat="1" x14ac:dyDescent="0.3">
      <c r="AJ731"/>
    </row>
    <row r="732" spans="36:36" s="13" customFormat="1" x14ac:dyDescent="0.3">
      <c r="AJ732"/>
    </row>
    <row r="733" spans="36:36" s="13" customFormat="1" x14ac:dyDescent="0.3">
      <c r="AJ733"/>
    </row>
    <row r="734" spans="36:36" s="13" customFormat="1" x14ac:dyDescent="0.3">
      <c r="AJ734"/>
    </row>
    <row r="735" spans="36:36" s="13" customFormat="1" x14ac:dyDescent="0.3">
      <c r="AJ735"/>
    </row>
    <row r="736" spans="36:36" s="13" customFormat="1" x14ac:dyDescent="0.3">
      <c r="AJ736"/>
    </row>
    <row r="737" spans="36:36" s="13" customFormat="1" x14ac:dyDescent="0.3">
      <c r="AJ737"/>
    </row>
    <row r="738" spans="36:36" s="13" customFormat="1" x14ac:dyDescent="0.3">
      <c r="AJ738"/>
    </row>
    <row r="739" spans="36:36" s="13" customFormat="1" x14ac:dyDescent="0.3">
      <c r="AJ739"/>
    </row>
    <row r="740" spans="36:36" s="13" customFormat="1" x14ac:dyDescent="0.3">
      <c r="AJ740"/>
    </row>
    <row r="741" spans="36:36" s="13" customFormat="1" x14ac:dyDescent="0.3">
      <c r="AJ741"/>
    </row>
    <row r="742" spans="36:36" s="13" customFormat="1" x14ac:dyDescent="0.3">
      <c r="AJ742"/>
    </row>
    <row r="743" spans="36:36" s="13" customFormat="1" x14ac:dyDescent="0.3">
      <c r="AJ743"/>
    </row>
    <row r="744" spans="36:36" s="13" customFormat="1" x14ac:dyDescent="0.3">
      <c r="AJ744"/>
    </row>
    <row r="745" spans="36:36" s="13" customFormat="1" x14ac:dyDescent="0.3">
      <c r="AJ745"/>
    </row>
    <row r="746" spans="36:36" s="13" customFormat="1" x14ac:dyDescent="0.3">
      <c r="AJ746"/>
    </row>
    <row r="747" spans="36:36" s="13" customFormat="1" x14ac:dyDescent="0.3">
      <c r="AJ747"/>
    </row>
    <row r="748" spans="36:36" s="13" customFormat="1" x14ac:dyDescent="0.3">
      <c r="AJ748"/>
    </row>
    <row r="749" spans="36:36" s="13" customFormat="1" x14ac:dyDescent="0.3">
      <c r="AJ749"/>
    </row>
    <row r="750" spans="36:36" s="13" customFormat="1" x14ac:dyDescent="0.3">
      <c r="AJ750"/>
    </row>
    <row r="751" spans="36:36" s="13" customFormat="1" x14ac:dyDescent="0.3">
      <c r="AJ751"/>
    </row>
    <row r="752" spans="36:36" s="13" customFormat="1" x14ac:dyDescent="0.3">
      <c r="AJ752"/>
    </row>
    <row r="753" spans="36:36" s="13" customFormat="1" x14ac:dyDescent="0.3">
      <c r="AJ753"/>
    </row>
    <row r="754" spans="36:36" s="13" customFormat="1" x14ac:dyDescent="0.3">
      <c r="AJ754"/>
    </row>
    <row r="755" spans="36:36" s="13" customFormat="1" x14ac:dyDescent="0.3">
      <c r="AJ755"/>
    </row>
    <row r="756" spans="36:36" s="13" customFormat="1" x14ac:dyDescent="0.3">
      <c r="AJ756"/>
    </row>
    <row r="757" spans="36:36" s="13" customFormat="1" x14ac:dyDescent="0.3">
      <c r="AJ757"/>
    </row>
    <row r="758" spans="36:36" s="13" customFormat="1" x14ac:dyDescent="0.3">
      <c r="AJ758"/>
    </row>
    <row r="759" spans="36:36" s="13" customFormat="1" x14ac:dyDescent="0.3">
      <c r="AJ759"/>
    </row>
    <row r="760" spans="36:36" s="13" customFormat="1" x14ac:dyDescent="0.3">
      <c r="AJ760"/>
    </row>
    <row r="761" spans="36:36" s="13" customFormat="1" x14ac:dyDescent="0.3">
      <c r="AJ761"/>
    </row>
    <row r="762" spans="36:36" s="13" customFormat="1" x14ac:dyDescent="0.3">
      <c r="AJ762"/>
    </row>
    <row r="763" spans="36:36" s="13" customFormat="1" x14ac:dyDescent="0.3">
      <c r="AJ763"/>
    </row>
    <row r="764" spans="36:36" s="13" customFormat="1" x14ac:dyDescent="0.3">
      <c r="AJ764"/>
    </row>
    <row r="765" spans="36:36" s="13" customFormat="1" x14ac:dyDescent="0.3">
      <c r="AJ765"/>
    </row>
    <row r="766" spans="36:36" s="13" customFormat="1" x14ac:dyDescent="0.3">
      <c r="AJ766"/>
    </row>
    <row r="767" spans="36:36" s="13" customFormat="1" x14ac:dyDescent="0.3">
      <c r="AJ767"/>
    </row>
    <row r="768" spans="36:36" s="13" customFormat="1" x14ac:dyDescent="0.3">
      <c r="AJ768"/>
    </row>
    <row r="769" spans="36:36" s="13" customFormat="1" x14ac:dyDescent="0.3">
      <c r="AJ769"/>
    </row>
    <row r="770" spans="36:36" s="13" customFormat="1" x14ac:dyDescent="0.3">
      <c r="AJ770"/>
    </row>
    <row r="771" spans="36:36" s="13" customFormat="1" x14ac:dyDescent="0.3">
      <c r="AJ771"/>
    </row>
    <row r="772" spans="36:36" s="13" customFormat="1" x14ac:dyDescent="0.3">
      <c r="AJ772"/>
    </row>
    <row r="773" spans="36:36" s="13" customFormat="1" x14ac:dyDescent="0.3">
      <c r="AJ773"/>
    </row>
    <row r="774" spans="36:36" s="13" customFormat="1" x14ac:dyDescent="0.3">
      <c r="AJ774"/>
    </row>
    <row r="775" spans="36:36" s="13" customFormat="1" x14ac:dyDescent="0.3">
      <c r="AJ775"/>
    </row>
    <row r="776" spans="36:36" s="13" customFormat="1" x14ac:dyDescent="0.3">
      <c r="AJ776"/>
    </row>
    <row r="777" spans="36:36" s="13" customFormat="1" x14ac:dyDescent="0.3">
      <c r="AJ777"/>
    </row>
    <row r="778" spans="36:36" s="13" customFormat="1" x14ac:dyDescent="0.3">
      <c r="AJ778"/>
    </row>
    <row r="779" spans="36:36" s="13" customFormat="1" x14ac:dyDescent="0.3">
      <c r="AJ779"/>
    </row>
    <row r="780" spans="36:36" s="13" customFormat="1" x14ac:dyDescent="0.3">
      <c r="AJ780"/>
    </row>
    <row r="781" spans="36:36" s="13" customFormat="1" x14ac:dyDescent="0.3">
      <c r="AJ781"/>
    </row>
    <row r="782" spans="36:36" s="13" customFormat="1" x14ac:dyDescent="0.3">
      <c r="AJ782"/>
    </row>
    <row r="783" spans="36:36" s="13" customFormat="1" x14ac:dyDescent="0.3">
      <c r="AJ783"/>
    </row>
    <row r="784" spans="36:36" s="13" customFormat="1" x14ac:dyDescent="0.3">
      <c r="AJ784"/>
    </row>
    <row r="785" spans="36:36" s="13" customFormat="1" x14ac:dyDescent="0.3">
      <c r="AJ785"/>
    </row>
    <row r="786" spans="36:36" s="13" customFormat="1" x14ac:dyDescent="0.3">
      <c r="AJ786"/>
    </row>
    <row r="787" spans="36:36" s="13" customFormat="1" x14ac:dyDescent="0.3">
      <c r="AJ787"/>
    </row>
    <row r="788" spans="36:36" s="13" customFormat="1" x14ac:dyDescent="0.3">
      <c r="AJ788"/>
    </row>
    <row r="789" spans="36:36" s="13" customFormat="1" x14ac:dyDescent="0.3">
      <c r="AJ789"/>
    </row>
    <row r="790" spans="36:36" s="13" customFormat="1" x14ac:dyDescent="0.3">
      <c r="AJ790"/>
    </row>
    <row r="791" spans="36:36" s="13" customFormat="1" x14ac:dyDescent="0.3">
      <c r="AJ791"/>
    </row>
    <row r="792" spans="36:36" s="13" customFormat="1" x14ac:dyDescent="0.3">
      <c r="AJ792"/>
    </row>
    <row r="793" spans="36:36" s="13" customFormat="1" x14ac:dyDescent="0.3">
      <c r="AJ793"/>
    </row>
    <row r="794" spans="36:36" s="13" customFormat="1" x14ac:dyDescent="0.3">
      <c r="AJ794"/>
    </row>
    <row r="795" spans="36:36" s="13" customFormat="1" x14ac:dyDescent="0.3">
      <c r="AJ795"/>
    </row>
    <row r="796" spans="36:36" s="13" customFormat="1" x14ac:dyDescent="0.3">
      <c r="AJ796"/>
    </row>
    <row r="797" spans="36:36" s="13" customFormat="1" x14ac:dyDescent="0.3">
      <c r="AJ797"/>
    </row>
    <row r="798" spans="36:36" s="13" customFormat="1" x14ac:dyDescent="0.3">
      <c r="AJ798"/>
    </row>
    <row r="799" spans="36:36" s="13" customFormat="1" x14ac:dyDescent="0.3">
      <c r="AJ799"/>
    </row>
    <row r="800" spans="36:36" s="13" customFormat="1" x14ac:dyDescent="0.3">
      <c r="AJ800"/>
    </row>
    <row r="801" spans="36:36" s="13" customFormat="1" x14ac:dyDescent="0.3">
      <c r="AJ801"/>
    </row>
    <row r="802" spans="36:36" s="13" customFormat="1" x14ac:dyDescent="0.3">
      <c r="AJ802"/>
    </row>
    <row r="803" spans="36:36" s="13" customFormat="1" x14ac:dyDescent="0.3">
      <c r="AJ803"/>
    </row>
    <row r="804" spans="36:36" s="13" customFormat="1" x14ac:dyDescent="0.3">
      <c r="AJ804"/>
    </row>
    <row r="805" spans="36:36" s="13" customFormat="1" x14ac:dyDescent="0.3">
      <c r="AJ805"/>
    </row>
    <row r="806" spans="36:36" s="13" customFormat="1" x14ac:dyDescent="0.3">
      <c r="AJ806"/>
    </row>
    <row r="807" spans="36:36" s="13" customFormat="1" x14ac:dyDescent="0.3">
      <c r="AJ807"/>
    </row>
    <row r="808" spans="36:36" s="13" customFormat="1" x14ac:dyDescent="0.3">
      <c r="AJ808"/>
    </row>
    <row r="809" spans="36:36" s="13" customFormat="1" x14ac:dyDescent="0.3">
      <c r="AJ809"/>
    </row>
    <row r="810" spans="36:36" s="13" customFormat="1" x14ac:dyDescent="0.3">
      <c r="AJ810"/>
    </row>
    <row r="811" spans="36:36" s="13" customFormat="1" x14ac:dyDescent="0.3">
      <c r="AJ811"/>
    </row>
    <row r="812" spans="36:36" s="13" customFormat="1" x14ac:dyDescent="0.3">
      <c r="AJ812"/>
    </row>
    <row r="813" spans="36:36" s="13" customFormat="1" x14ac:dyDescent="0.3">
      <c r="AJ813"/>
    </row>
    <row r="814" spans="36:36" s="13" customFormat="1" x14ac:dyDescent="0.3">
      <c r="AJ814"/>
    </row>
    <row r="815" spans="36:36" s="13" customFormat="1" x14ac:dyDescent="0.3">
      <c r="AJ815"/>
    </row>
    <row r="816" spans="36:36" s="13" customFormat="1" x14ac:dyDescent="0.3">
      <c r="AJ816"/>
    </row>
    <row r="817" spans="36:36" s="13" customFormat="1" x14ac:dyDescent="0.3">
      <c r="AJ817"/>
    </row>
    <row r="818" spans="36:36" s="13" customFormat="1" x14ac:dyDescent="0.3">
      <c r="AJ818"/>
    </row>
    <row r="819" spans="36:36" s="13" customFormat="1" x14ac:dyDescent="0.3">
      <c r="AJ819"/>
    </row>
    <row r="820" spans="36:36" s="13" customFormat="1" x14ac:dyDescent="0.3">
      <c r="AJ820"/>
    </row>
    <row r="821" spans="36:36" s="13" customFormat="1" x14ac:dyDescent="0.3">
      <c r="AJ821"/>
    </row>
    <row r="822" spans="36:36" s="13" customFormat="1" x14ac:dyDescent="0.3">
      <c r="AJ822"/>
    </row>
    <row r="823" spans="36:36" s="13" customFormat="1" x14ac:dyDescent="0.3">
      <c r="AJ823"/>
    </row>
    <row r="824" spans="36:36" s="13" customFormat="1" x14ac:dyDescent="0.3">
      <c r="AJ824"/>
    </row>
    <row r="825" spans="36:36" s="13" customFormat="1" x14ac:dyDescent="0.3">
      <c r="AJ825"/>
    </row>
    <row r="826" spans="36:36" s="13" customFormat="1" x14ac:dyDescent="0.3">
      <c r="AJ826"/>
    </row>
    <row r="827" spans="36:36" s="13" customFormat="1" x14ac:dyDescent="0.3">
      <c r="AJ827"/>
    </row>
    <row r="828" spans="36:36" s="13" customFormat="1" x14ac:dyDescent="0.3">
      <c r="AJ828"/>
    </row>
    <row r="829" spans="36:36" s="13" customFormat="1" x14ac:dyDescent="0.3">
      <c r="AJ829"/>
    </row>
    <row r="830" spans="36:36" s="13" customFormat="1" x14ac:dyDescent="0.3">
      <c r="AJ830"/>
    </row>
    <row r="831" spans="36:36" s="13" customFormat="1" x14ac:dyDescent="0.3">
      <c r="AJ831"/>
    </row>
    <row r="832" spans="36:36" s="13" customFormat="1" x14ac:dyDescent="0.3">
      <c r="AJ832"/>
    </row>
    <row r="833" spans="36:36" s="13" customFormat="1" x14ac:dyDescent="0.3">
      <c r="AJ833"/>
    </row>
    <row r="834" spans="36:36" s="13" customFormat="1" x14ac:dyDescent="0.3">
      <c r="AJ834"/>
    </row>
    <row r="835" spans="36:36" s="13" customFormat="1" x14ac:dyDescent="0.3">
      <c r="AJ835"/>
    </row>
    <row r="836" spans="36:36" s="13" customFormat="1" x14ac:dyDescent="0.3">
      <c r="AJ836"/>
    </row>
    <row r="837" spans="36:36" s="13" customFormat="1" x14ac:dyDescent="0.3">
      <c r="AJ837"/>
    </row>
    <row r="838" spans="36:36" s="13" customFormat="1" x14ac:dyDescent="0.3">
      <c r="AJ838"/>
    </row>
    <row r="839" spans="36:36" s="13" customFormat="1" x14ac:dyDescent="0.3">
      <c r="AJ839"/>
    </row>
    <row r="840" spans="36:36" s="13" customFormat="1" x14ac:dyDescent="0.3">
      <c r="AJ840"/>
    </row>
    <row r="841" spans="36:36" s="13" customFormat="1" x14ac:dyDescent="0.3">
      <c r="AJ841"/>
    </row>
    <row r="842" spans="36:36" s="13" customFormat="1" x14ac:dyDescent="0.3">
      <c r="AJ842"/>
    </row>
    <row r="843" spans="36:36" s="13" customFormat="1" x14ac:dyDescent="0.3">
      <c r="AJ843"/>
    </row>
    <row r="844" spans="36:36" s="13" customFormat="1" x14ac:dyDescent="0.3">
      <c r="AJ844"/>
    </row>
    <row r="845" spans="36:36" s="13" customFormat="1" x14ac:dyDescent="0.3">
      <c r="AJ845"/>
    </row>
    <row r="846" spans="36:36" s="13" customFormat="1" x14ac:dyDescent="0.3">
      <c r="AJ846"/>
    </row>
    <row r="847" spans="36:36" s="13" customFormat="1" x14ac:dyDescent="0.3">
      <c r="AJ847"/>
    </row>
    <row r="848" spans="36:36" s="13" customFormat="1" x14ac:dyDescent="0.3">
      <c r="AJ848"/>
    </row>
    <row r="849" spans="36:36" s="13" customFormat="1" x14ac:dyDescent="0.3">
      <c r="AJ849"/>
    </row>
    <row r="850" spans="36:36" s="13" customFormat="1" x14ac:dyDescent="0.3">
      <c r="AJ850"/>
    </row>
    <row r="851" spans="36:36" s="13" customFormat="1" x14ac:dyDescent="0.3">
      <c r="AJ851"/>
    </row>
    <row r="852" spans="36:36" s="13" customFormat="1" x14ac:dyDescent="0.3">
      <c r="AJ852"/>
    </row>
    <row r="853" spans="36:36" s="13" customFormat="1" x14ac:dyDescent="0.3">
      <c r="AJ853"/>
    </row>
    <row r="854" spans="36:36" s="13" customFormat="1" x14ac:dyDescent="0.3">
      <c r="AJ854"/>
    </row>
    <row r="855" spans="36:36" s="13" customFormat="1" x14ac:dyDescent="0.3">
      <c r="AJ855"/>
    </row>
    <row r="856" spans="36:36" s="13" customFormat="1" x14ac:dyDescent="0.3">
      <c r="AJ856"/>
    </row>
    <row r="857" spans="36:36" s="13" customFormat="1" x14ac:dyDescent="0.3">
      <c r="AJ857"/>
    </row>
    <row r="858" spans="36:36" s="13" customFormat="1" x14ac:dyDescent="0.3">
      <c r="AJ858"/>
    </row>
    <row r="859" spans="36:36" s="13" customFormat="1" x14ac:dyDescent="0.3">
      <c r="AJ859"/>
    </row>
    <row r="860" spans="36:36" s="13" customFormat="1" x14ac:dyDescent="0.3">
      <c r="AJ860"/>
    </row>
    <row r="861" spans="36:36" s="13" customFormat="1" x14ac:dyDescent="0.3">
      <c r="AJ861"/>
    </row>
    <row r="862" spans="36:36" s="13" customFormat="1" x14ac:dyDescent="0.3">
      <c r="AJ862"/>
    </row>
    <row r="863" spans="36:36" s="13" customFormat="1" x14ac:dyDescent="0.3">
      <c r="AJ863"/>
    </row>
    <row r="864" spans="36:36" s="13" customFormat="1" x14ac:dyDescent="0.3">
      <c r="AJ864"/>
    </row>
    <row r="865" spans="36:36" s="13" customFormat="1" x14ac:dyDescent="0.3">
      <c r="AJ865"/>
    </row>
    <row r="866" spans="36:36" s="13" customFormat="1" x14ac:dyDescent="0.3">
      <c r="AJ866"/>
    </row>
    <row r="867" spans="36:36" s="13" customFormat="1" x14ac:dyDescent="0.3">
      <c r="AJ867"/>
    </row>
    <row r="868" spans="36:36" s="13" customFormat="1" x14ac:dyDescent="0.3">
      <c r="AJ868"/>
    </row>
    <row r="869" spans="36:36" s="13" customFormat="1" x14ac:dyDescent="0.3">
      <c r="AJ869"/>
    </row>
    <row r="870" spans="36:36" s="13" customFormat="1" x14ac:dyDescent="0.3">
      <c r="AJ870"/>
    </row>
    <row r="871" spans="36:36" s="13" customFormat="1" x14ac:dyDescent="0.3">
      <c r="AJ871"/>
    </row>
    <row r="872" spans="36:36" s="13" customFormat="1" x14ac:dyDescent="0.3">
      <c r="AJ872"/>
    </row>
    <row r="873" spans="36:36" s="13" customFormat="1" x14ac:dyDescent="0.3">
      <c r="AJ873"/>
    </row>
    <row r="874" spans="36:36" s="13" customFormat="1" x14ac:dyDescent="0.3">
      <c r="AJ874"/>
    </row>
    <row r="875" spans="36:36" s="13" customFormat="1" x14ac:dyDescent="0.3">
      <c r="AJ875"/>
    </row>
    <row r="876" spans="36:36" s="13" customFormat="1" x14ac:dyDescent="0.3">
      <c r="AJ876"/>
    </row>
    <row r="877" spans="36:36" s="13" customFormat="1" x14ac:dyDescent="0.3">
      <c r="AJ877"/>
    </row>
    <row r="878" spans="36:36" s="13" customFormat="1" x14ac:dyDescent="0.3">
      <c r="AJ878"/>
    </row>
    <row r="879" spans="36:36" s="13" customFormat="1" x14ac:dyDescent="0.3">
      <c r="AJ879"/>
    </row>
    <row r="880" spans="36:36" s="13" customFormat="1" x14ac:dyDescent="0.3">
      <c r="AJ880"/>
    </row>
    <row r="881" spans="36:36" s="13" customFormat="1" x14ac:dyDescent="0.3">
      <c r="AJ881"/>
    </row>
    <row r="882" spans="36:36" s="13" customFormat="1" x14ac:dyDescent="0.3">
      <c r="AJ882"/>
    </row>
    <row r="883" spans="36:36" s="13" customFormat="1" x14ac:dyDescent="0.3">
      <c r="AJ883"/>
    </row>
    <row r="884" spans="36:36" s="13" customFormat="1" x14ac:dyDescent="0.3">
      <c r="AJ884"/>
    </row>
    <row r="885" spans="36:36" s="13" customFormat="1" x14ac:dyDescent="0.3">
      <c r="AJ885"/>
    </row>
  </sheetData>
  <mergeCells count="4">
    <mergeCell ref="B2:G2"/>
    <mergeCell ref="E4:I4"/>
    <mergeCell ref="K8:N8"/>
    <mergeCell ref="E27:F27"/>
  </mergeCells>
  <pageMargins left="0.7" right="0.7" top="0.75" bottom="0.75" header="0.511811023622047" footer="0.511811023622047"/>
  <pageSetup paperSize="9" fitToHeight="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E944"/>
  <sheetViews>
    <sheetView zoomScale="80" zoomScaleNormal="80" workbookViewId="0">
      <selection activeCell="E10" sqref="E10"/>
    </sheetView>
  </sheetViews>
  <sheetFormatPr baseColWidth="10" defaultColWidth="14.44140625" defaultRowHeight="14.4" x14ac:dyDescent="0.3"/>
  <cols>
    <col min="1" max="1" width="41.44140625" customWidth="1"/>
    <col min="2" max="2" width="19.109375" customWidth="1"/>
    <col min="3" max="4" width="22.5546875" customWidth="1"/>
    <col min="5" max="5" width="22.109375" customWidth="1"/>
    <col min="6" max="6" width="15.6640625" customWidth="1"/>
    <col min="7" max="8" width="14.88671875" style="13" customWidth="1"/>
    <col min="9" max="57" width="14.44140625" style="13"/>
  </cols>
  <sheetData>
    <row r="1" spans="1:8" s="13" customFormat="1" ht="25.5" customHeight="1" x14ac:dyDescent="0.3">
      <c r="A1" s="40"/>
      <c r="C1" s="40"/>
      <c r="E1" s="40"/>
      <c r="G1" s="40"/>
      <c r="H1" s="40"/>
    </row>
    <row r="2" spans="1:8" ht="27.75" customHeight="1" x14ac:dyDescent="0.3">
      <c r="A2" s="71" t="str">
        <f>'INFO INICIAL'!C2</f>
        <v>NOMBRE PROYECTO</v>
      </c>
      <c r="B2" s="5" t="s">
        <v>84</v>
      </c>
      <c r="C2" s="5"/>
      <c r="D2" s="5"/>
      <c r="E2" s="5"/>
      <c r="F2" s="5"/>
      <c r="G2" s="23"/>
      <c r="H2" s="23"/>
    </row>
    <row r="3" spans="1:8" s="13" customFormat="1" ht="19.5" customHeight="1" x14ac:dyDescent="0.3">
      <c r="A3" s="40"/>
      <c r="B3" s="40"/>
      <c r="C3" s="40"/>
      <c r="D3" s="40"/>
      <c r="E3" s="40"/>
      <c r="F3" s="40"/>
      <c r="G3" s="40"/>
      <c r="H3" s="40"/>
    </row>
    <row r="4" spans="1:8" ht="12.75" customHeight="1" x14ac:dyDescent="0.3">
      <c r="A4" s="40"/>
      <c r="B4" s="40"/>
      <c r="C4" s="42" t="s">
        <v>36</v>
      </c>
      <c r="D4" s="42" t="s">
        <v>37</v>
      </c>
      <c r="E4" s="42" t="s">
        <v>38</v>
      </c>
      <c r="F4" s="72"/>
      <c r="G4" s="40"/>
      <c r="H4" s="40"/>
    </row>
    <row r="5" spans="1:8" ht="17.25" customHeight="1" x14ac:dyDescent="0.3">
      <c r="A5" s="1" t="s">
        <v>85</v>
      </c>
      <c r="B5" s="1"/>
      <c r="C5" s="73" t="s">
        <v>41</v>
      </c>
      <c r="D5" s="73" t="s">
        <v>41</v>
      </c>
      <c r="E5" s="73" t="s">
        <v>41</v>
      </c>
      <c r="F5" s="74" t="s">
        <v>86</v>
      </c>
      <c r="G5" s="40"/>
      <c r="H5" s="40"/>
    </row>
    <row r="6" spans="1:8" ht="12.75" customHeight="1" x14ac:dyDescent="0.3">
      <c r="A6" s="225" t="s">
        <v>87</v>
      </c>
      <c r="B6" s="225"/>
      <c r="C6" s="75">
        <v>0</v>
      </c>
      <c r="D6" s="75">
        <v>0</v>
      </c>
      <c r="E6" s="75">
        <v>0</v>
      </c>
      <c r="F6" s="76">
        <f>C6+D6+E6</f>
        <v>0</v>
      </c>
      <c r="G6" s="40"/>
      <c r="H6" s="40"/>
    </row>
    <row r="7" spans="1:8" ht="12.75" customHeight="1" x14ac:dyDescent="0.3">
      <c r="A7" s="77" t="s">
        <v>88</v>
      </c>
      <c r="B7" s="78"/>
      <c r="C7" s="79">
        <v>0</v>
      </c>
      <c r="D7" s="79">
        <v>0</v>
      </c>
      <c r="E7" s="79">
        <v>0</v>
      </c>
      <c r="F7" s="76">
        <f>C7+D7+E7</f>
        <v>0</v>
      </c>
      <c r="G7" s="40"/>
      <c r="H7" s="40"/>
    </row>
    <row r="8" spans="1:8" ht="12.75" customHeight="1" x14ac:dyDescent="0.3">
      <c r="A8" s="225" t="s">
        <v>89</v>
      </c>
      <c r="B8" s="80" t="s">
        <v>90</v>
      </c>
      <c r="C8" s="79">
        <v>0</v>
      </c>
      <c r="D8" s="79">
        <v>0</v>
      </c>
      <c r="E8" s="79">
        <v>0</v>
      </c>
      <c r="F8" s="76">
        <f>C8+D8+E8</f>
        <v>0</v>
      </c>
      <c r="G8" s="40"/>
      <c r="H8" s="40"/>
    </row>
    <row r="9" spans="1:8" ht="12.75" customHeight="1" x14ac:dyDescent="0.3">
      <c r="A9" s="225"/>
      <c r="B9" s="80" t="s">
        <v>91</v>
      </c>
      <c r="C9" s="79">
        <v>0</v>
      </c>
      <c r="D9" s="79">
        <v>0</v>
      </c>
      <c r="E9" s="79">
        <v>0</v>
      </c>
      <c r="F9" s="76"/>
      <c r="G9" s="40"/>
      <c r="H9" s="40"/>
    </row>
    <row r="10" spans="1:8" ht="12.75" customHeight="1" x14ac:dyDescent="0.3">
      <c r="A10" s="225"/>
      <c r="B10" s="80" t="s">
        <v>92</v>
      </c>
      <c r="C10" s="81">
        <v>0</v>
      </c>
      <c r="D10" s="81">
        <v>0</v>
      </c>
      <c r="E10" s="81">
        <v>0</v>
      </c>
      <c r="F10" s="76"/>
    </row>
    <row r="11" spans="1:8" ht="12.75" customHeight="1" x14ac:dyDescent="0.3">
      <c r="A11" s="226" t="s">
        <v>93</v>
      </c>
      <c r="B11" s="80" t="s">
        <v>94</v>
      </c>
      <c r="C11" s="79">
        <v>0</v>
      </c>
      <c r="D11" s="79">
        <v>0</v>
      </c>
      <c r="E11" s="79">
        <v>0</v>
      </c>
      <c r="F11" s="76">
        <f>C11+D11+E11</f>
        <v>0</v>
      </c>
      <c r="G11" s="40"/>
      <c r="H11" s="40"/>
    </row>
    <row r="12" spans="1:8" ht="12.75" customHeight="1" x14ac:dyDescent="0.3">
      <c r="A12" s="226"/>
      <c r="B12" s="80" t="s">
        <v>95</v>
      </c>
      <c r="C12" s="79">
        <v>0</v>
      </c>
      <c r="D12" s="79">
        <v>0</v>
      </c>
      <c r="E12" s="79">
        <v>0</v>
      </c>
      <c r="F12" s="76">
        <f>C12+D12+E12</f>
        <v>0</v>
      </c>
      <c r="G12" s="40"/>
      <c r="H12" s="40"/>
    </row>
    <row r="13" spans="1:8" ht="12.75" customHeight="1" x14ac:dyDescent="0.3">
      <c r="A13" s="226"/>
      <c r="B13" s="80" t="s">
        <v>96</v>
      </c>
      <c r="C13" s="79">
        <v>0</v>
      </c>
      <c r="D13" s="79">
        <v>0</v>
      </c>
      <c r="E13" s="79">
        <v>0</v>
      </c>
      <c r="F13" s="76">
        <f>C13+D13+E13</f>
        <v>0</v>
      </c>
      <c r="G13" s="40"/>
      <c r="H13" s="40"/>
    </row>
    <row r="14" spans="1:8" ht="19.5" customHeight="1" x14ac:dyDescent="0.3">
      <c r="A14" s="227" t="s">
        <v>97</v>
      </c>
      <c r="B14" s="227"/>
      <c r="C14" s="82">
        <f>C6+C7+C8+C11+C12+C13</f>
        <v>0</v>
      </c>
      <c r="D14" s="82">
        <f>D6+D7+D8+D11+D12+D13</f>
        <v>0</v>
      </c>
      <c r="E14" s="82">
        <f>E6+E7+E8+E11+E12+E13</f>
        <v>0</v>
      </c>
      <c r="F14" s="82">
        <f>C14+D14+E14</f>
        <v>0</v>
      </c>
      <c r="G14" s="40"/>
      <c r="H14" s="40"/>
    </row>
    <row r="15" spans="1:8" s="13" customFormat="1" ht="12.75" customHeight="1" x14ac:dyDescent="0.3">
      <c r="A15" s="40"/>
      <c r="B15" s="40"/>
      <c r="C15" s="40"/>
      <c r="D15" s="40"/>
      <c r="E15" s="40"/>
      <c r="F15" s="40"/>
      <c r="G15" s="40"/>
      <c r="H15" s="40"/>
    </row>
    <row r="16" spans="1:8" s="13" customFormat="1" ht="12.75" customHeight="1" x14ac:dyDescent="0.3">
      <c r="A16" s="40"/>
      <c r="B16" s="40"/>
      <c r="C16" s="40"/>
      <c r="D16" s="40"/>
      <c r="E16" s="40"/>
      <c r="F16" s="40"/>
      <c r="G16" s="40"/>
      <c r="H16" s="40"/>
    </row>
    <row r="17" spans="1:8" ht="21" customHeight="1" x14ac:dyDescent="0.3">
      <c r="A17" s="1" t="s">
        <v>98</v>
      </c>
      <c r="B17" s="1"/>
      <c r="C17" s="42" t="s">
        <v>36</v>
      </c>
      <c r="D17" s="42" t="s">
        <v>37</v>
      </c>
      <c r="E17" s="42" t="s">
        <v>38</v>
      </c>
      <c r="F17" s="83" t="s">
        <v>86</v>
      </c>
      <c r="G17" s="40"/>
      <c r="H17" s="40"/>
    </row>
    <row r="18" spans="1:8" ht="12.75" customHeight="1" x14ac:dyDescent="0.3">
      <c r="A18" s="228" t="s">
        <v>99</v>
      </c>
      <c r="B18" s="228"/>
      <c r="C18" s="84">
        <f>C14</f>
        <v>0</v>
      </c>
      <c r="D18" s="84">
        <f>+D14</f>
        <v>0</v>
      </c>
      <c r="E18" s="84">
        <f>+E14</f>
        <v>0</v>
      </c>
      <c r="F18" s="84">
        <f>+C18+D18+E18</f>
        <v>0</v>
      </c>
      <c r="G18" s="40"/>
      <c r="H18" s="40"/>
    </row>
    <row r="19" spans="1:8" ht="12.75" customHeight="1" x14ac:dyDescent="0.3">
      <c r="A19" s="228" t="s">
        <v>100</v>
      </c>
      <c r="B19" s="228"/>
      <c r="C19" s="84">
        <f>'PLAN DE INVERSIÓN'!B33</f>
        <v>0</v>
      </c>
      <c r="D19" s="84">
        <f>'PLAN DE INVERSIÓN'!C33</f>
        <v>0</v>
      </c>
      <c r="E19" s="84">
        <f>'PLAN DE INVERSIÓN'!D33</f>
        <v>0</v>
      </c>
      <c r="F19" s="84">
        <f>+C19+D19+E19</f>
        <v>0</v>
      </c>
      <c r="G19" s="40"/>
      <c r="H19" s="40"/>
    </row>
    <row r="20" spans="1:8" ht="12.75" customHeight="1" x14ac:dyDescent="0.3">
      <c r="A20" s="229" t="s">
        <v>101</v>
      </c>
      <c r="B20" s="229"/>
      <c r="C20" s="85">
        <f>+C18-C19</f>
        <v>0</v>
      </c>
      <c r="D20" s="85">
        <f>D18-D19</f>
        <v>0</v>
      </c>
      <c r="E20" s="85">
        <f>E18-E19</f>
        <v>0</v>
      </c>
      <c r="F20" s="85">
        <f>+F18-F19</f>
        <v>0</v>
      </c>
      <c r="G20" s="40"/>
      <c r="H20" s="40"/>
    </row>
    <row r="21" spans="1:8" s="13" customFormat="1" ht="14.25" customHeight="1" x14ac:dyDescent="0.3">
      <c r="A21" s="40"/>
      <c r="B21" s="40"/>
      <c r="C21" s="40"/>
      <c r="D21" s="40"/>
      <c r="E21" s="40"/>
      <c r="F21" s="40"/>
      <c r="G21" s="40"/>
      <c r="H21" s="40"/>
    </row>
    <row r="22" spans="1:8" s="13" customFormat="1" ht="17.25" customHeight="1" x14ac:dyDescent="0.3">
      <c r="A22" s="40"/>
      <c r="B22" s="40"/>
      <c r="C22" s="40"/>
      <c r="D22" s="40"/>
      <c r="E22" s="40"/>
      <c r="F22" s="40"/>
      <c r="G22" s="40"/>
      <c r="H22" s="40"/>
    </row>
    <row r="23" spans="1:8" ht="12.75" customHeight="1" x14ac:dyDescent="0.3">
      <c r="A23" s="230" t="s">
        <v>102</v>
      </c>
      <c r="B23" s="230"/>
      <c r="C23" s="86"/>
      <c r="D23" s="86"/>
      <c r="E23" s="86"/>
      <c r="F23" s="40"/>
      <c r="G23" s="40"/>
      <c r="H23" s="40"/>
    </row>
    <row r="24" spans="1:8" ht="12.75" customHeight="1" x14ac:dyDescent="0.3">
      <c r="A24" s="87" t="s">
        <v>103</v>
      </c>
      <c r="B24" s="88">
        <f>C8</f>
        <v>0</v>
      </c>
      <c r="C24" s="86"/>
      <c r="D24" s="86"/>
      <c r="E24" s="86"/>
      <c r="F24" s="40"/>
      <c r="G24" s="40"/>
      <c r="H24" s="40"/>
    </row>
    <row r="25" spans="1:8" ht="12.75" customHeight="1" x14ac:dyDescent="0.3">
      <c r="A25" s="87" t="s">
        <v>104</v>
      </c>
      <c r="B25" s="89">
        <f>C9</f>
        <v>0</v>
      </c>
      <c r="C25" s="86"/>
      <c r="D25" s="86"/>
      <c r="E25" s="86"/>
      <c r="F25" s="40"/>
      <c r="G25" s="40"/>
      <c r="H25" s="40"/>
    </row>
    <row r="26" spans="1:8" ht="12.75" customHeight="1" x14ac:dyDescent="0.3">
      <c r="A26" s="87" t="s">
        <v>92</v>
      </c>
      <c r="B26" s="90">
        <f>C10</f>
        <v>0</v>
      </c>
      <c r="C26" s="86"/>
      <c r="D26" s="86"/>
      <c r="E26" s="86"/>
      <c r="F26" s="40"/>
      <c r="G26" s="40"/>
      <c r="H26" s="40"/>
    </row>
    <row r="27" spans="1:8" s="13" customFormat="1" ht="12.75" customHeight="1" x14ac:dyDescent="0.3">
      <c r="A27" s="86"/>
      <c r="B27" s="91"/>
      <c r="C27" s="92"/>
      <c r="D27" s="91"/>
      <c r="E27" s="91"/>
      <c r="F27" s="40"/>
      <c r="G27" s="40"/>
      <c r="H27" s="40"/>
    </row>
    <row r="28" spans="1:8" ht="12.75" customHeight="1" x14ac:dyDescent="0.3">
      <c r="A28" s="93" t="s">
        <v>105</v>
      </c>
      <c r="B28" s="94">
        <f>IF(ISERROR(PMT(B26/12,12*B25,-B24)),0,PMT(B26/12,12*B25,-B24))</f>
        <v>0</v>
      </c>
      <c r="C28" s="92"/>
      <c r="D28" s="91"/>
      <c r="E28" s="91"/>
      <c r="F28" s="40"/>
      <c r="G28" s="40"/>
      <c r="H28" s="40"/>
    </row>
    <row r="29" spans="1:8" ht="12.75" customHeight="1" x14ac:dyDescent="0.3">
      <c r="A29" s="95" t="s">
        <v>106</v>
      </c>
      <c r="B29" s="95" t="s">
        <v>107</v>
      </c>
      <c r="C29" s="96" t="s">
        <v>108</v>
      </c>
      <c r="D29" s="96" t="s">
        <v>109</v>
      </c>
      <c r="E29" s="96" t="s">
        <v>110</v>
      </c>
      <c r="F29" s="40"/>
      <c r="G29" s="40"/>
      <c r="H29" s="40"/>
    </row>
    <row r="30" spans="1:8" ht="12.75" customHeight="1" x14ac:dyDescent="0.3">
      <c r="A30" s="97" t="s">
        <v>111</v>
      </c>
      <c r="B30" s="98"/>
      <c r="C30" s="98"/>
      <c r="D30" s="98"/>
      <c r="E30" s="98">
        <f>IF(OR(B24=0,B25=0,B26=0),0,B24)</f>
        <v>0</v>
      </c>
      <c r="F30" s="40"/>
      <c r="G30" s="40"/>
      <c r="H30" s="40"/>
    </row>
    <row r="31" spans="1:8" ht="12.75" customHeight="1" x14ac:dyDescent="0.3">
      <c r="A31" s="97" t="s">
        <v>112</v>
      </c>
      <c r="B31" s="98">
        <f t="shared" ref="B31:B42" si="0">IF(ROUND(E30&lt;=0,0),0,(IF(E30&lt;$B$28,E30+C31,($B$28))))</f>
        <v>0</v>
      </c>
      <c r="C31" s="98">
        <f t="shared" ref="C31:C42" si="1">($B$26*E30)/12</f>
        <v>0</v>
      </c>
      <c r="D31" s="98">
        <f t="shared" ref="D31:D42" si="2">B31-C31</f>
        <v>0</v>
      </c>
      <c r="E31" s="98">
        <f t="shared" ref="E31:E42" si="3">IF(B31=E30,0,E30-D31)</f>
        <v>0</v>
      </c>
      <c r="F31" s="40"/>
      <c r="G31" s="40"/>
      <c r="H31" s="40"/>
    </row>
    <row r="32" spans="1:8" ht="12.75" customHeight="1" x14ac:dyDescent="0.3">
      <c r="A32" s="97" t="s">
        <v>113</v>
      </c>
      <c r="B32" s="98">
        <f t="shared" si="0"/>
        <v>0</v>
      </c>
      <c r="C32" s="98">
        <f t="shared" si="1"/>
        <v>0</v>
      </c>
      <c r="D32" s="98">
        <f t="shared" si="2"/>
        <v>0</v>
      </c>
      <c r="E32" s="98">
        <f t="shared" si="3"/>
        <v>0</v>
      </c>
      <c r="F32" s="40"/>
      <c r="G32" s="40"/>
      <c r="H32" s="40"/>
    </row>
    <row r="33" spans="1:8" ht="12.75" customHeight="1" x14ac:dyDescent="0.3">
      <c r="A33" s="97" t="s">
        <v>114</v>
      </c>
      <c r="B33" s="98">
        <f t="shared" si="0"/>
        <v>0</v>
      </c>
      <c r="C33" s="98">
        <f t="shared" si="1"/>
        <v>0</v>
      </c>
      <c r="D33" s="98">
        <f t="shared" si="2"/>
        <v>0</v>
      </c>
      <c r="E33" s="98">
        <f t="shared" si="3"/>
        <v>0</v>
      </c>
      <c r="F33" s="40"/>
      <c r="G33" s="40"/>
      <c r="H33" s="40"/>
    </row>
    <row r="34" spans="1:8" ht="12.75" customHeight="1" x14ac:dyDescent="0.3">
      <c r="A34" s="97" t="s">
        <v>115</v>
      </c>
      <c r="B34" s="98">
        <f t="shared" si="0"/>
        <v>0</v>
      </c>
      <c r="C34" s="98">
        <f t="shared" si="1"/>
        <v>0</v>
      </c>
      <c r="D34" s="98">
        <f t="shared" si="2"/>
        <v>0</v>
      </c>
      <c r="E34" s="98">
        <f t="shared" si="3"/>
        <v>0</v>
      </c>
      <c r="F34" s="40"/>
      <c r="G34" s="40"/>
      <c r="H34" s="40"/>
    </row>
    <row r="35" spans="1:8" ht="12.75" customHeight="1" x14ac:dyDescent="0.3">
      <c r="A35" s="97" t="s">
        <v>116</v>
      </c>
      <c r="B35" s="98">
        <f t="shared" si="0"/>
        <v>0</v>
      </c>
      <c r="C35" s="98">
        <f t="shared" si="1"/>
        <v>0</v>
      </c>
      <c r="D35" s="98">
        <f t="shared" si="2"/>
        <v>0</v>
      </c>
      <c r="E35" s="98">
        <f t="shared" si="3"/>
        <v>0</v>
      </c>
      <c r="F35" s="40"/>
      <c r="G35" s="40"/>
      <c r="H35" s="40"/>
    </row>
    <row r="36" spans="1:8" ht="12.75" customHeight="1" x14ac:dyDescent="0.3">
      <c r="A36" s="97" t="s">
        <v>117</v>
      </c>
      <c r="B36" s="98">
        <f t="shared" si="0"/>
        <v>0</v>
      </c>
      <c r="C36" s="98">
        <f t="shared" si="1"/>
        <v>0</v>
      </c>
      <c r="D36" s="98">
        <f t="shared" si="2"/>
        <v>0</v>
      </c>
      <c r="E36" s="98">
        <f t="shared" si="3"/>
        <v>0</v>
      </c>
      <c r="F36" s="40"/>
      <c r="G36" s="40"/>
      <c r="H36" s="40"/>
    </row>
    <row r="37" spans="1:8" ht="12.75" customHeight="1" x14ac:dyDescent="0.3">
      <c r="A37" s="97" t="s">
        <v>118</v>
      </c>
      <c r="B37" s="98">
        <f t="shared" si="0"/>
        <v>0</v>
      </c>
      <c r="C37" s="98">
        <f t="shared" si="1"/>
        <v>0</v>
      </c>
      <c r="D37" s="98">
        <f t="shared" si="2"/>
        <v>0</v>
      </c>
      <c r="E37" s="98">
        <f t="shared" si="3"/>
        <v>0</v>
      </c>
      <c r="F37" s="40"/>
      <c r="G37" s="40"/>
      <c r="H37" s="40"/>
    </row>
    <row r="38" spans="1:8" ht="12.75" customHeight="1" x14ac:dyDescent="0.3">
      <c r="A38" s="97" t="s">
        <v>119</v>
      </c>
      <c r="B38" s="98">
        <f t="shared" si="0"/>
        <v>0</v>
      </c>
      <c r="C38" s="98">
        <f t="shared" si="1"/>
        <v>0</v>
      </c>
      <c r="D38" s="98">
        <f t="shared" si="2"/>
        <v>0</v>
      </c>
      <c r="E38" s="98">
        <f t="shared" si="3"/>
        <v>0</v>
      </c>
      <c r="F38" s="40"/>
      <c r="G38" s="40"/>
      <c r="H38" s="40"/>
    </row>
    <row r="39" spans="1:8" ht="12.75" customHeight="1" x14ac:dyDescent="0.3">
      <c r="A39" s="97" t="s">
        <v>120</v>
      </c>
      <c r="B39" s="98">
        <f t="shared" si="0"/>
        <v>0</v>
      </c>
      <c r="C39" s="98">
        <f t="shared" si="1"/>
        <v>0</v>
      </c>
      <c r="D39" s="98">
        <f t="shared" si="2"/>
        <v>0</v>
      </c>
      <c r="E39" s="98">
        <f t="shared" si="3"/>
        <v>0</v>
      </c>
      <c r="F39" s="40"/>
      <c r="G39" s="40"/>
      <c r="H39" s="40"/>
    </row>
    <row r="40" spans="1:8" ht="12.75" customHeight="1" x14ac:dyDescent="0.3">
      <c r="A40" s="97" t="s">
        <v>121</v>
      </c>
      <c r="B40" s="98">
        <f t="shared" si="0"/>
        <v>0</v>
      </c>
      <c r="C40" s="98">
        <f t="shared" si="1"/>
        <v>0</v>
      </c>
      <c r="D40" s="98">
        <f t="shared" si="2"/>
        <v>0</v>
      </c>
      <c r="E40" s="98">
        <f t="shared" si="3"/>
        <v>0</v>
      </c>
      <c r="F40" s="40"/>
      <c r="G40" s="40"/>
      <c r="H40" s="40"/>
    </row>
    <row r="41" spans="1:8" ht="12.75" customHeight="1" x14ac:dyDescent="0.3">
      <c r="A41" s="97" t="s">
        <v>122</v>
      </c>
      <c r="B41" s="98">
        <f t="shared" si="0"/>
        <v>0</v>
      </c>
      <c r="C41" s="98">
        <f t="shared" si="1"/>
        <v>0</v>
      </c>
      <c r="D41" s="98">
        <f t="shared" si="2"/>
        <v>0</v>
      </c>
      <c r="E41" s="98">
        <f t="shared" si="3"/>
        <v>0</v>
      </c>
      <c r="F41" s="40"/>
      <c r="G41" s="40"/>
      <c r="H41" s="40"/>
    </row>
    <row r="42" spans="1:8" ht="12.75" customHeight="1" x14ac:dyDescent="0.3">
      <c r="A42" s="97" t="s">
        <v>123</v>
      </c>
      <c r="B42" s="98">
        <f t="shared" si="0"/>
        <v>0</v>
      </c>
      <c r="C42" s="98">
        <f t="shared" si="1"/>
        <v>0</v>
      </c>
      <c r="D42" s="98">
        <f t="shared" si="2"/>
        <v>0</v>
      </c>
      <c r="E42" s="98">
        <f t="shared" si="3"/>
        <v>0</v>
      </c>
      <c r="F42" s="40"/>
      <c r="G42" s="40"/>
      <c r="H42" s="40"/>
    </row>
    <row r="43" spans="1:8" ht="12.75" customHeight="1" x14ac:dyDescent="0.3">
      <c r="A43" s="99" t="s">
        <v>124</v>
      </c>
      <c r="B43" s="100">
        <f>+SUM(B31:B42)</f>
        <v>0</v>
      </c>
      <c r="C43" s="100">
        <f>+SUM(C31:C42)</f>
        <v>0</v>
      </c>
      <c r="D43" s="100">
        <f>+SUM(D31:D42)</f>
        <v>0</v>
      </c>
      <c r="E43" s="100">
        <f>+E42</f>
        <v>0</v>
      </c>
      <c r="F43" s="40"/>
      <c r="G43" s="40"/>
      <c r="H43" s="40"/>
    </row>
    <row r="44" spans="1:8" ht="12.75" customHeight="1" x14ac:dyDescent="0.3">
      <c r="A44" s="97" t="s">
        <v>125</v>
      </c>
      <c r="B44" s="98">
        <f t="shared" ref="B44:B55" si="4">IF(ROUND(E43&lt;=0,0),0,(IF(E43&lt;$B$28,E43+C44,($B$28))))</f>
        <v>0</v>
      </c>
      <c r="C44" s="98">
        <f t="shared" ref="C44:C55" si="5">($B$26*E43)/12</f>
        <v>0</v>
      </c>
      <c r="D44" s="98">
        <f t="shared" ref="D44:D55" si="6">B44-C44</f>
        <v>0</v>
      </c>
      <c r="E44" s="98">
        <f t="shared" ref="E44:E55" si="7">IF(B44=E43,0,E43-D44)</f>
        <v>0</v>
      </c>
      <c r="F44" s="40"/>
      <c r="G44" s="40"/>
      <c r="H44" s="40"/>
    </row>
    <row r="45" spans="1:8" ht="12.75" customHeight="1" x14ac:dyDescent="0.3">
      <c r="A45" s="97" t="s">
        <v>126</v>
      </c>
      <c r="B45" s="98">
        <f t="shared" si="4"/>
        <v>0</v>
      </c>
      <c r="C45" s="98">
        <f t="shared" si="5"/>
        <v>0</v>
      </c>
      <c r="D45" s="98">
        <f t="shared" si="6"/>
        <v>0</v>
      </c>
      <c r="E45" s="98">
        <f t="shared" si="7"/>
        <v>0</v>
      </c>
      <c r="F45" s="40"/>
      <c r="G45" s="40"/>
      <c r="H45" s="40"/>
    </row>
    <row r="46" spans="1:8" ht="12.75" customHeight="1" x14ac:dyDescent="0.3">
      <c r="A46" s="97" t="s">
        <v>127</v>
      </c>
      <c r="B46" s="98">
        <f t="shared" si="4"/>
        <v>0</v>
      </c>
      <c r="C46" s="98">
        <f t="shared" si="5"/>
        <v>0</v>
      </c>
      <c r="D46" s="98">
        <f t="shared" si="6"/>
        <v>0</v>
      </c>
      <c r="E46" s="98">
        <f t="shared" si="7"/>
        <v>0</v>
      </c>
      <c r="F46" s="40"/>
      <c r="G46" s="40"/>
      <c r="H46" s="40"/>
    </row>
    <row r="47" spans="1:8" ht="12.75" customHeight="1" x14ac:dyDescent="0.3">
      <c r="A47" s="97" t="s">
        <v>128</v>
      </c>
      <c r="B47" s="98">
        <f t="shared" si="4"/>
        <v>0</v>
      </c>
      <c r="C47" s="98">
        <f t="shared" si="5"/>
        <v>0</v>
      </c>
      <c r="D47" s="98">
        <f t="shared" si="6"/>
        <v>0</v>
      </c>
      <c r="E47" s="98">
        <f t="shared" si="7"/>
        <v>0</v>
      </c>
      <c r="F47" s="40"/>
      <c r="G47" s="40"/>
      <c r="H47" s="40"/>
    </row>
    <row r="48" spans="1:8" ht="12.75" customHeight="1" x14ac:dyDescent="0.3">
      <c r="A48" s="97" t="s">
        <v>129</v>
      </c>
      <c r="B48" s="98">
        <f t="shared" si="4"/>
        <v>0</v>
      </c>
      <c r="C48" s="98">
        <f t="shared" si="5"/>
        <v>0</v>
      </c>
      <c r="D48" s="98">
        <f t="shared" si="6"/>
        <v>0</v>
      </c>
      <c r="E48" s="98">
        <f t="shared" si="7"/>
        <v>0</v>
      </c>
      <c r="F48" s="40"/>
      <c r="G48" s="40"/>
      <c r="H48" s="40"/>
    </row>
    <row r="49" spans="1:8" ht="12.75" customHeight="1" x14ac:dyDescent="0.3">
      <c r="A49" s="97" t="s">
        <v>130</v>
      </c>
      <c r="B49" s="98">
        <f t="shared" si="4"/>
        <v>0</v>
      </c>
      <c r="C49" s="98">
        <f t="shared" si="5"/>
        <v>0</v>
      </c>
      <c r="D49" s="98">
        <f t="shared" si="6"/>
        <v>0</v>
      </c>
      <c r="E49" s="98">
        <f t="shared" si="7"/>
        <v>0</v>
      </c>
      <c r="F49" s="40"/>
      <c r="G49" s="40"/>
      <c r="H49" s="40"/>
    </row>
    <row r="50" spans="1:8" ht="12.75" customHeight="1" x14ac:dyDescent="0.3">
      <c r="A50" s="97" t="s">
        <v>131</v>
      </c>
      <c r="B50" s="98">
        <f t="shared" si="4"/>
        <v>0</v>
      </c>
      <c r="C50" s="98">
        <f t="shared" si="5"/>
        <v>0</v>
      </c>
      <c r="D50" s="98">
        <f t="shared" si="6"/>
        <v>0</v>
      </c>
      <c r="E50" s="98">
        <f t="shared" si="7"/>
        <v>0</v>
      </c>
      <c r="F50" s="40"/>
      <c r="G50" s="40"/>
      <c r="H50" s="40"/>
    </row>
    <row r="51" spans="1:8" ht="12.75" customHeight="1" x14ac:dyDescent="0.3">
      <c r="A51" s="97" t="s">
        <v>132</v>
      </c>
      <c r="B51" s="98">
        <f t="shared" si="4"/>
        <v>0</v>
      </c>
      <c r="C51" s="98">
        <f t="shared" si="5"/>
        <v>0</v>
      </c>
      <c r="D51" s="98">
        <f t="shared" si="6"/>
        <v>0</v>
      </c>
      <c r="E51" s="98">
        <f t="shared" si="7"/>
        <v>0</v>
      </c>
      <c r="F51" s="40"/>
      <c r="G51" s="40"/>
      <c r="H51" s="40"/>
    </row>
    <row r="52" spans="1:8" ht="12.75" customHeight="1" x14ac:dyDescent="0.3">
      <c r="A52" s="97" t="s">
        <v>133</v>
      </c>
      <c r="B52" s="98">
        <f t="shared" si="4"/>
        <v>0</v>
      </c>
      <c r="C52" s="98">
        <f t="shared" si="5"/>
        <v>0</v>
      </c>
      <c r="D52" s="98">
        <f t="shared" si="6"/>
        <v>0</v>
      </c>
      <c r="E52" s="98">
        <f t="shared" si="7"/>
        <v>0</v>
      </c>
      <c r="F52" s="40"/>
      <c r="G52" s="40"/>
      <c r="H52" s="40"/>
    </row>
    <row r="53" spans="1:8" ht="12.75" customHeight="1" x14ac:dyDescent="0.3">
      <c r="A53" s="97" t="s">
        <v>134</v>
      </c>
      <c r="B53" s="98">
        <f t="shared" si="4"/>
        <v>0</v>
      </c>
      <c r="C53" s="98">
        <f t="shared" si="5"/>
        <v>0</v>
      </c>
      <c r="D53" s="98">
        <f t="shared" si="6"/>
        <v>0</v>
      </c>
      <c r="E53" s="98">
        <f t="shared" si="7"/>
        <v>0</v>
      </c>
      <c r="F53" s="40"/>
      <c r="G53" s="40"/>
      <c r="H53" s="40"/>
    </row>
    <row r="54" spans="1:8" ht="12.75" customHeight="1" x14ac:dyDescent="0.3">
      <c r="A54" s="97" t="s">
        <v>135</v>
      </c>
      <c r="B54" s="98">
        <f t="shared" si="4"/>
        <v>0</v>
      </c>
      <c r="C54" s="98">
        <f t="shared" si="5"/>
        <v>0</v>
      </c>
      <c r="D54" s="98">
        <f t="shared" si="6"/>
        <v>0</v>
      </c>
      <c r="E54" s="98">
        <f t="shared" si="7"/>
        <v>0</v>
      </c>
      <c r="F54" s="40"/>
      <c r="G54" s="40"/>
      <c r="H54" s="40"/>
    </row>
    <row r="55" spans="1:8" ht="12.75" customHeight="1" x14ac:dyDescent="0.3">
      <c r="A55" s="97" t="s">
        <v>136</v>
      </c>
      <c r="B55" s="98">
        <f t="shared" si="4"/>
        <v>0</v>
      </c>
      <c r="C55" s="98">
        <f t="shared" si="5"/>
        <v>0</v>
      </c>
      <c r="D55" s="98">
        <f t="shared" si="6"/>
        <v>0</v>
      </c>
      <c r="E55" s="98">
        <f t="shared" si="7"/>
        <v>0</v>
      </c>
      <c r="F55" s="40"/>
      <c r="G55" s="40"/>
      <c r="H55" s="40"/>
    </row>
    <row r="56" spans="1:8" ht="12.75" customHeight="1" x14ac:dyDescent="0.3">
      <c r="A56" s="99" t="s">
        <v>137</v>
      </c>
      <c r="B56" s="100">
        <f>+SUM(B44:B55)</f>
        <v>0</v>
      </c>
      <c r="C56" s="100">
        <f>+SUM(C44:C55)</f>
        <v>0</v>
      </c>
      <c r="D56" s="100">
        <f>+SUM(D44:D55)</f>
        <v>0</v>
      </c>
      <c r="E56" s="100">
        <f>+E55</f>
        <v>0</v>
      </c>
      <c r="F56" s="40"/>
      <c r="G56" s="40"/>
      <c r="H56" s="40"/>
    </row>
    <row r="57" spans="1:8" ht="12.75" customHeight="1" x14ac:dyDescent="0.3">
      <c r="A57" s="97" t="s">
        <v>138</v>
      </c>
      <c r="B57" s="98">
        <f t="shared" ref="B57:B68" si="8">IF(ROUND(E56&lt;=0,0),0,(IF(E56&lt;$B$28,E56+C57,($B$28))))</f>
        <v>0</v>
      </c>
      <c r="C57" s="98">
        <f t="shared" ref="C57:C68" si="9">($B$26*E56)/12</f>
        <v>0</v>
      </c>
      <c r="D57" s="98">
        <f t="shared" ref="D57:D68" si="10">B57-C57</f>
        <v>0</v>
      </c>
      <c r="E57" s="98">
        <f t="shared" ref="E57:E68" si="11">IF(B57=E56,0,E56-D57)</f>
        <v>0</v>
      </c>
      <c r="F57" s="40"/>
      <c r="G57" s="40"/>
      <c r="H57" s="40"/>
    </row>
    <row r="58" spans="1:8" ht="12.75" customHeight="1" x14ac:dyDescent="0.3">
      <c r="A58" s="97" t="s">
        <v>139</v>
      </c>
      <c r="B58" s="98">
        <f t="shared" si="8"/>
        <v>0</v>
      </c>
      <c r="C58" s="98">
        <f t="shared" si="9"/>
        <v>0</v>
      </c>
      <c r="D58" s="98">
        <f t="shared" si="10"/>
        <v>0</v>
      </c>
      <c r="E58" s="98">
        <f t="shared" si="11"/>
        <v>0</v>
      </c>
      <c r="F58" s="40"/>
      <c r="G58" s="40"/>
      <c r="H58" s="40"/>
    </row>
    <row r="59" spans="1:8" ht="12.75" customHeight="1" x14ac:dyDescent="0.3">
      <c r="A59" s="97" t="s">
        <v>140</v>
      </c>
      <c r="B59" s="98">
        <f t="shared" si="8"/>
        <v>0</v>
      </c>
      <c r="C59" s="98">
        <f t="shared" si="9"/>
        <v>0</v>
      </c>
      <c r="D59" s="98">
        <f t="shared" si="10"/>
        <v>0</v>
      </c>
      <c r="E59" s="98">
        <f t="shared" si="11"/>
        <v>0</v>
      </c>
      <c r="F59" s="40"/>
      <c r="G59" s="40"/>
      <c r="H59" s="40"/>
    </row>
    <row r="60" spans="1:8" ht="12.75" customHeight="1" x14ac:dyDescent="0.3">
      <c r="A60" s="97" t="s">
        <v>141</v>
      </c>
      <c r="B60" s="98">
        <f t="shared" si="8"/>
        <v>0</v>
      </c>
      <c r="C60" s="98">
        <f t="shared" si="9"/>
        <v>0</v>
      </c>
      <c r="D60" s="98">
        <f t="shared" si="10"/>
        <v>0</v>
      </c>
      <c r="E60" s="98">
        <f t="shared" si="11"/>
        <v>0</v>
      </c>
      <c r="F60" s="40"/>
      <c r="G60" s="40"/>
      <c r="H60" s="40"/>
    </row>
    <row r="61" spans="1:8" ht="12.75" customHeight="1" x14ac:dyDescent="0.3">
      <c r="A61" s="97" t="s">
        <v>142</v>
      </c>
      <c r="B61" s="98">
        <f t="shared" si="8"/>
        <v>0</v>
      </c>
      <c r="C61" s="98">
        <f t="shared" si="9"/>
        <v>0</v>
      </c>
      <c r="D61" s="98">
        <f t="shared" si="10"/>
        <v>0</v>
      </c>
      <c r="E61" s="98">
        <f t="shared" si="11"/>
        <v>0</v>
      </c>
      <c r="F61" s="40"/>
      <c r="G61" s="40"/>
      <c r="H61" s="40"/>
    </row>
    <row r="62" spans="1:8" ht="12.75" customHeight="1" x14ac:dyDescent="0.3">
      <c r="A62" s="97" t="s">
        <v>143</v>
      </c>
      <c r="B62" s="98">
        <f t="shared" si="8"/>
        <v>0</v>
      </c>
      <c r="C62" s="98">
        <f t="shared" si="9"/>
        <v>0</v>
      </c>
      <c r="D62" s="98">
        <f t="shared" si="10"/>
        <v>0</v>
      </c>
      <c r="E62" s="98">
        <f t="shared" si="11"/>
        <v>0</v>
      </c>
      <c r="F62" s="40"/>
      <c r="G62" s="40"/>
      <c r="H62" s="40"/>
    </row>
    <row r="63" spans="1:8" ht="12.75" customHeight="1" x14ac:dyDescent="0.3">
      <c r="A63" s="97" t="s">
        <v>144</v>
      </c>
      <c r="B63" s="98">
        <f t="shared" si="8"/>
        <v>0</v>
      </c>
      <c r="C63" s="98">
        <f t="shared" si="9"/>
        <v>0</v>
      </c>
      <c r="D63" s="98">
        <f t="shared" si="10"/>
        <v>0</v>
      </c>
      <c r="E63" s="98">
        <f t="shared" si="11"/>
        <v>0</v>
      </c>
      <c r="F63" s="40"/>
      <c r="G63" s="40"/>
      <c r="H63" s="40"/>
    </row>
    <row r="64" spans="1:8" ht="12.75" customHeight="1" x14ac:dyDescent="0.3">
      <c r="A64" s="97" t="s">
        <v>145</v>
      </c>
      <c r="B64" s="98">
        <f t="shared" si="8"/>
        <v>0</v>
      </c>
      <c r="C64" s="98">
        <f t="shared" si="9"/>
        <v>0</v>
      </c>
      <c r="D64" s="98">
        <f t="shared" si="10"/>
        <v>0</v>
      </c>
      <c r="E64" s="98">
        <f t="shared" si="11"/>
        <v>0</v>
      </c>
      <c r="F64" s="40"/>
      <c r="G64" s="40"/>
      <c r="H64" s="40"/>
    </row>
    <row r="65" spans="1:8" ht="12.75" customHeight="1" x14ac:dyDescent="0.3">
      <c r="A65" s="97" t="s">
        <v>146</v>
      </c>
      <c r="B65" s="98">
        <f t="shared" si="8"/>
        <v>0</v>
      </c>
      <c r="C65" s="98">
        <f t="shared" si="9"/>
        <v>0</v>
      </c>
      <c r="D65" s="98">
        <f t="shared" si="10"/>
        <v>0</v>
      </c>
      <c r="E65" s="98">
        <f t="shared" si="11"/>
        <v>0</v>
      </c>
      <c r="F65" s="40"/>
      <c r="G65" s="40"/>
      <c r="H65" s="40"/>
    </row>
    <row r="66" spans="1:8" ht="12.75" customHeight="1" x14ac:dyDescent="0.3">
      <c r="A66" s="97" t="s">
        <v>147</v>
      </c>
      <c r="B66" s="98">
        <f t="shared" si="8"/>
        <v>0</v>
      </c>
      <c r="C66" s="98">
        <f t="shared" si="9"/>
        <v>0</v>
      </c>
      <c r="D66" s="98">
        <f t="shared" si="10"/>
        <v>0</v>
      </c>
      <c r="E66" s="98">
        <f t="shared" si="11"/>
        <v>0</v>
      </c>
      <c r="F66" s="40"/>
      <c r="G66" s="40"/>
      <c r="H66" s="40"/>
    </row>
    <row r="67" spans="1:8" ht="12.75" customHeight="1" x14ac:dyDescent="0.3">
      <c r="A67" s="97" t="s">
        <v>148</v>
      </c>
      <c r="B67" s="98">
        <f t="shared" si="8"/>
        <v>0</v>
      </c>
      <c r="C67" s="98">
        <f t="shared" si="9"/>
        <v>0</v>
      </c>
      <c r="D67" s="98">
        <f t="shared" si="10"/>
        <v>0</v>
      </c>
      <c r="E67" s="98">
        <f t="shared" si="11"/>
        <v>0</v>
      </c>
      <c r="F67" s="40"/>
      <c r="G67" s="40"/>
      <c r="H67" s="40"/>
    </row>
    <row r="68" spans="1:8" ht="12.75" customHeight="1" x14ac:dyDescent="0.3">
      <c r="A68" s="97" t="s">
        <v>149</v>
      </c>
      <c r="B68" s="98">
        <f t="shared" si="8"/>
        <v>0</v>
      </c>
      <c r="C68" s="98">
        <f t="shared" si="9"/>
        <v>0</v>
      </c>
      <c r="D68" s="98">
        <f t="shared" si="10"/>
        <v>0</v>
      </c>
      <c r="E68" s="98">
        <f t="shared" si="11"/>
        <v>0</v>
      </c>
      <c r="F68" s="40"/>
      <c r="G68" s="40"/>
      <c r="H68" s="40"/>
    </row>
    <row r="69" spans="1:8" ht="12.75" customHeight="1" x14ac:dyDescent="0.3">
      <c r="A69" s="99" t="s">
        <v>150</v>
      </c>
      <c r="B69" s="100">
        <f>+SUM(B57:B68)</f>
        <v>0</v>
      </c>
      <c r="C69" s="100">
        <f>+SUM(C57:C68)</f>
        <v>0</v>
      </c>
      <c r="D69" s="100">
        <f>+SUM(D57:D68)</f>
        <v>0</v>
      </c>
      <c r="E69" s="100">
        <f>+E68</f>
        <v>0</v>
      </c>
      <c r="F69" s="40"/>
      <c r="G69" s="40"/>
      <c r="H69" s="40"/>
    </row>
    <row r="70" spans="1:8" ht="12.75" customHeight="1" x14ac:dyDescent="0.3">
      <c r="A70" s="97" t="s">
        <v>151</v>
      </c>
      <c r="B70" s="98">
        <f t="shared" ref="B70:B81" si="12">IF(ROUND(E69&lt;=0,0),0,(IF(E69&lt;$B$28,E69+C70,($B$28))))</f>
        <v>0</v>
      </c>
      <c r="C70" s="98">
        <f t="shared" ref="C70:C81" si="13">($B$26*E69)/12</f>
        <v>0</v>
      </c>
      <c r="D70" s="98">
        <f t="shared" ref="D70:D81" si="14">B70-C70</f>
        <v>0</v>
      </c>
      <c r="E70" s="98">
        <f t="shared" ref="E70:E81" si="15">IF(B70=E69,0,E69-D70)</f>
        <v>0</v>
      </c>
      <c r="F70" s="40"/>
      <c r="G70" s="40"/>
      <c r="H70" s="40"/>
    </row>
    <row r="71" spans="1:8" ht="12.75" customHeight="1" x14ac:dyDescent="0.3">
      <c r="A71" s="97" t="s">
        <v>152</v>
      </c>
      <c r="B71" s="98">
        <f t="shared" si="12"/>
        <v>0</v>
      </c>
      <c r="C71" s="98">
        <f t="shared" si="13"/>
        <v>0</v>
      </c>
      <c r="D71" s="98">
        <f t="shared" si="14"/>
        <v>0</v>
      </c>
      <c r="E71" s="98">
        <f t="shared" si="15"/>
        <v>0</v>
      </c>
      <c r="F71" s="40"/>
      <c r="G71" s="40"/>
      <c r="H71" s="40"/>
    </row>
    <row r="72" spans="1:8" ht="12.75" customHeight="1" x14ac:dyDescent="0.3">
      <c r="A72" s="97" t="s">
        <v>153</v>
      </c>
      <c r="B72" s="98">
        <f t="shared" si="12"/>
        <v>0</v>
      </c>
      <c r="C72" s="98">
        <f t="shared" si="13"/>
        <v>0</v>
      </c>
      <c r="D72" s="98">
        <f t="shared" si="14"/>
        <v>0</v>
      </c>
      <c r="E72" s="98">
        <f t="shared" si="15"/>
        <v>0</v>
      </c>
      <c r="F72" s="40"/>
      <c r="G72" s="40"/>
      <c r="H72" s="40"/>
    </row>
    <row r="73" spans="1:8" ht="12.75" customHeight="1" x14ac:dyDescent="0.3">
      <c r="A73" s="97" t="s">
        <v>154</v>
      </c>
      <c r="B73" s="98">
        <f t="shared" si="12"/>
        <v>0</v>
      </c>
      <c r="C73" s="98">
        <f t="shared" si="13"/>
        <v>0</v>
      </c>
      <c r="D73" s="98">
        <f t="shared" si="14"/>
        <v>0</v>
      </c>
      <c r="E73" s="98">
        <f t="shared" si="15"/>
        <v>0</v>
      </c>
      <c r="F73" s="40"/>
      <c r="G73" s="40"/>
      <c r="H73" s="40"/>
    </row>
    <row r="74" spans="1:8" ht="12.75" customHeight="1" x14ac:dyDescent="0.3">
      <c r="A74" s="97" t="s">
        <v>155</v>
      </c>
      <c r="B74" s="98">
        <f t="shared" si="12"/>
        <v>0</v>
      </c>
      <c r="C74" s="98">
        <f t="shared" si="13"/>
        <v>0</v>
      </c>
      <c r="D74" s="98">
        <f t="shared" si="14"/>
        <v>0</v>
      </c>
      <c r="E74" s="98">
        <f t="shared" si="15"/>
        <v>0</v>
      </c>
      <c r="F74" s="40"/>
      <c r="G74" s="40"/>
      <c r="H74" s="40"/>
    </row>
    <row r="75" spans="1:8" ht="12.75" customHeight="1" x14ac:dyDescent="0.3">
      <c r="A75" s="97" t="s">
        <v>156</v>
      </c>
      <c r="B75" s="98">
        <f t="shared" si="12"/>
        <v>0</v>
      </c>
      <c r="C75" s="98">
        <f t="shared" si="13"/>
        <v>0</v>
      </c>
      <c r="D75" s="98">
        <f t="shared" si="14"/>
        <v>0</v>
      </c>
      <c r="E75" s="98">
        <f t="shared" si="15"/>
        <v>0</v>
      </c>
      <c r="F75" s="40"/>
      <c r="G75" s="40"/>
      <c r="H75" s="40"/>
    </row>
    <row r="76" spans="1:8" ht="12.75" customHeight="1" x14ac:dyDescent="0.3">
      <c r="A76" s="97" t="s">
        <v>157</v>
      </c>
      <c r="B76" s="98">
        <f t="shared" si="12"/>
        <v>0</v>
      </c>
      <c r="C76" s="98">
        <f t="shared" si="13"/>
        <v>0</v>
      </c>
      <c r="D76" s="98">
        <f t="shared" si="14"/>
        <v>0</v>
      </c>
      <c r="E76" s="98">
        <f t="shared" si="15"/>
        <v>0</v>
      </c>
      <c r="F76" s="40"/>
      <c r="G76" s="40"/>
      <c r="H76" s="40"/>
    </row>
    <row r="77" spans="1:8" ht="12.75" customHeight="1" x14ac:dyDescent="0.3">
      <c r="A77" s="97" t="s">
        <v>158</v>
      </c>
      <c r="B77" s="98">
        <f t="shared" si="12"/>
        <v>0</v>
      </c>
      <c r="C77" s="98">
        <f t="shared" si="13"/>
        <v>0</v>
      </c>
      <c r="D77" s="98">
        <f t="shared" si="14"/>
        <v>0</v>
      </c>
      <c r="E77" s="98">
        <f t="shared" si="15"/>
        <v>0</v>
      </c>
      <c r="F77" s="40"/>
      <c r="G77" s="40"/>
      <c r="H77" s="40"/>
    </row>
    <row r="78" spans="1:8" ht="12.75" customHeight="1" x14ac:dyDescent="0.3">
      <c r="A78" s="97" t="s">
        <v>159</v>
      </c>
      <c r="B78" s="98">
        <f t="shared" si="12"/>
        <v>0</v>
      </c>
      <c r="C78" s="98">
        <f t="shared" si="13"/>
        <v>0</v>
      </c>
      <c r="D78" s="98">
        <f t="shared" si="14"/>
        <v>0</v>
      </c>
      <c r="E78" s="98">
        <f t="shared" si="15"/>
        <v>0</v>
      </c>
      <c r="F78" s="40"/>
      <c r="G78" s="40"/>
      <c r="H78" s="40"/>
    </row>
    <row r="79" spans="1:8" ht="12.75" customHeight="1" x14ac:dyDescent="0.3">
      <c r="A79" s="97" t="s">
        <v>160</v>
      </c>
      <c r="B79" s="98">
        <f t="shared" si="12"/>
        <v>0</v>
      </c>
      <c r="C79" s="98">
        <f t="shared" si="13"/>
        <v>0</v>
      </c>
      <c r="D79" s="98">
        <f t="shared" si="14"/>
        <v>0</v>
      </c>
      <c r="E79" s="98">
        <f t="shared" si="15"/>
        <v>0</v>
      </c>
      <c r="F79" s="40"/>
      <c r="G79" s="40"/>
      <c r="H79" s="40"/>
    </row>
    <row r="80" spans="1:8" ht="12.75" customHeight="1" x14ac:dyDescent="0.3">
      <c r="A80" s="97" t="s">
        <v>161</v>
      </c>
      <c r="B80" s="98">
        <f t="shared" si="12"/>
        <v>0</v>
      </c>
      <c r="C80" s="98">
        <f t="shared" si="13"/>
        <v>0</v>
      </c>
      <c r="D80" s="98">
        <f t="shared" si="14"/>
        <v>0</v>
      </c>
      <c r="E80" s="98">
        <f t="shared" si="15"/>
        <v>0</v>
      </c>
      <c r="F80" s="40"/>
      <c r="G80" s="40"/>
      <c r="H80" s="40"/>
    </row>
    <row r="81" spans="1:8" ht="12.75" customHeight="1" x14ac:dyDescent="0.3">
      <c r="A81" s="97" t="s">
        <v>162</v>
      </c>
      <c r="B81" s="98">
        <f t="shared" si="12"/>
        <v>0</v>
      </c>
      <c r="C81" s="98">
        <f t="shared" si="13"/>
        <v>0</v>
      </c>
      <c r="D81" s="98">
        <f t="shared" si="14"/>
        <v>0</v>
      </c>
      <c r="E81" s="98">
        <f t="shared" si="15"/>
        <v>0</v>
      </c>
      <c r="F81" s="40"/>
      <c r="G81" s="40"/>
      <c r="H81" s="40"/>
    </row>
    <row r="82" spans="1:8" ht="12.75" customHeight="1" x14ac:dyDescent="0.3">
      <c r="A82" s="99" t="s">
        <v>163</v>
      </c>
      <c r="B82" s="100">
        <f>+SUM(B70:B81)</f>
        <v>0</v>
      </c>
      <c r="C82" s="100">
        <f>+SUM(C70:C81)</f>
        <v>0</v>
      </c>
      <c r="D82" s="100">
        <f>+SUM(D70:D81)</f>
        <v>0</v>
      </c>
      <c r="E82" s="100">
        <f>+E81</f>
        <v>0</v>
      </c>
      <c r="F82" s="40"/>
      <c r="G82" s="40"/>
      <c r="H82" s="40"/>
    </row>
    <row r="83" spans="1:8" ht="12.75" customHeight="1" x14ac:dyDescent="0.3">
      <c r="A83" s="97" t="s">
        <v>164</v>
      </c>
      <c r="B83" s="98">
        <f t="shared" ref="B83:B94" si="16">IF(ROUND(E82&lt;=0,0),0,(IF(E82&lt;$B$28,E82+C83,($B$28))))</f>
        <v>0</v>
      </c>
      <c r="C83" s="98">
        <f t="shared" ref="C83:C94" si="17">($B$26*E82)/12</f>
        <v>0</v>
      </c>
      <c r="D83" s="98">
        <f t="shared" ref="D83:D94" si="18">B83-C83</f>
        <v>0</v>
      </c>
      <c r="E83" s="98">
        <f t="shared" ref="E83:E94" si="19">IF(B83=E82,0,E82-D83)</f>
        <v>0</v>
      </c>
      <c r="F83" s="40"/>
      <c r="G83" s="40"/>
      <c r="H83" s="40"/>
    </row>
    <row r="84" spans="1:8" ht="12.75" customHeight="1" x14ac:dyDescent="0.3">
      <c r="A84" s="97" t="s">
        <v>165</v>
      </c>
      <c r="B84" s="98">
        <f t="shared" si="16"/>
        <v>0</v>
      </c>
      <c r="C84" s="98">
        <f t="shared" si="17"/>
        <v>0</v>
      </c>
      <c r="D84" s="98">
        <f t="shared" si="18"/>
        <v>0</v>
      </c>
      <c r="E84" s="98">
        <f t="shared" si="19"/>
        <v>0</v>
      </c>
      <c r="F84" s="40"/>
      <c r="G84" s="40"/>
      <c r="H84" s="40"/>
    </row>
    <row r="85" spans="1:8" ht="12.75" customHeight="1" x14ac:dyDescent="0.3">
      <c r="A85" s="97" t="s">
        <v>166</v>
      </c>
      <c r="B85" s="98">
        <f t="shared" si="16"/>
        <v>0</v>
      </c>
      <c r="C85" s="98">
        <f t="shared" si="17"/>
        <v>0</v>
      </c>
      <c r="D85" s="98">
        <f t="shared" si="18"/>
        <v>0</v>
      </c>
      <c r="E85" s="98">
        <f t="shared" si="19"/>
        <v>0</v>
      </c>
      <c r="F85" s="40"/>
      <c r="G85" s="40"/>
      <c r="H85" s="40"/>
    </row>
    <row r="86" spans="1:8" ht="12.75" customHeight="1" x14ac:dyDescent="0.3">
      <c r="A86" s="97" t="s">
        <v>167</v>
      </c>
      <c r="B86" s="98">
        <f t="shared" si="16"/>
        <v>0</v>
      </c>
      <c r="C86" s="98">
        <f t="shared" si="17"/>
        <v>0</v>
      </c>
      <c r="D86" s="98">
        <f t="shared" si="18"/>
        <v>0</v>
      </c>
      <c r="E86" s="98">
        <f t="shared" si="19"/>
        <v>0</v>
      </c>
      <c r="F86" s="40"/>
      <c r="G86" s="40"/>
      <c r="H86" s="40"/>
    </row>
    <row r="87" spans="1:8" ht="12.75" customHeight="1" x14ac:dyDescent="0.3">
      <c r="A87" s="97" t="s">
        <v>168</v>
      </c>
      <c r="B87" s="98">
        <f t="shared" si="16"/>
        <v>0</v>
      </c>
      <c r="C87" s="98">
        <f t="shared" si="17"/>
        <v>0</v>
      </c>
      <c r="D87" s="98">
        <f t="shared" si="18"/>
        <v>0</v>
      </c>
      <c r="E87" s="98">
        <f t="shared" si="19"/>
        <v>0</v>
      </c>
      <c r="F87" s="40"/>
      <c r="G87" s="40"/>
      <c r="H87" s="40"/>
    </row>
    <row r="88" spans="1:8" ht="12.75" customHeight="1" x14ac:dyDescent="0.3">
      <c r="A88" s="97" t="s">
        <v>169</v>
      </c>
      <c r="B88" s="98">
        <f t="shared" si="16"/>
        <v>0</v>
      </c>
      <c r="C88" s="98">
        <f t="shared" si="17"/>
        <v>0</v>
      </c>
      <c r="D88" s="98">
        <f t="shared" si="18"/>
        <v>0</v>
      </c>
      <c r="E88" s="98">
        <f t="shared" si="19"/>
        <v>0</v>
      </c>
      <c r="F88" s="40"/>
      <c r="G88" s="40"/>
      <c r="H88" s="40"/>
    </row>
    <row r="89" spans="1:8" ht="12.75" customHeight="1" x14ac:dyDescent="0.3">
      <c r="A89" s="97" t="s">
        <v>170</v>
      </c>
      <c r="B89" s="98">
        <f t="shared" si="16"/>
        <v>0</v>
      </c>
      <c r="C89" s="98">
        <f t="shared" si="17"/>
        <v>0</v>
      </c>
      <c r="D89" s="98">
        <f t="shared" si="18"/>
        <v>0</v>
      </c>
      <c r="E89" s="98">
        <f t="shared" si="19"/>
        <v>0</v>
      </c>
      <c r="F89" s="40"/>
      <c r="G89" s="40"/>
      <c r="H89" s="40"/>
    </row>
    <row r="90" spans="1:8" ht="12.75" customHeight="1" x14ac:dyDescent="0.3">
      <c r="A90" s="97" t="s">
        <v>171</v>
      </c>
      <c r="B90" s="98">
        <f t="shared" si="16"/>
        <v>0</v>
      </c>
      <c r="C90" s="98">
        <f t="shared" si="17"/>
        <v>0</v>
      </c>
      <c r="D90" s="98">
        <f t="shared" si="18"/>
        <v>0</v>
      </c>
      <c r="E90" s="98">
        <f t="shared" si="19"/>
        <v>0</v>
      </c>
      <c r="F90" s="40"/>
      <c r="G90" s="40"/>
      <c r="H90" s="40"/>
    </row>
    <row r="91" spans="1:8" ht="12.75" customHeight="1" x14ac:dyDescent="0.3">
      <c r="A91" s="97" t="s">
        <v>172</v>
      </c>
      <c r="B91" s="98">
        <f t="shared" si="16"/>
        <v>0</v>
      </c>
      <c r="C91" s="98">
        <f t="shared" si="17"/>
        <v>0</v>
      </c>
      <c r="D91" s="98">
        <f t="shared" si="18"/>
        <v>0</v>
      </c>
      <c r="E91" s="98">
        <f t="shared" si="19"/>
        <v>0</v>
      </c>
      <c r="F91" s="40"/>
      <c r="G91" s="40"/>
      <c r="H91" s="40"/>
    </row>
    <row r="92" spans="1:8" ht="12.75" customHeight="1" x14ac:dyDescent="0.3">
      <c r="A92" s="97" t="s">
        <v>173</v>
      </c>
      <c r="B92" s="98">
        <f t="shared" si="16"/>
        <v>0</v>
      </c>
      <c r="C92" s="98">
        <f t="shared" si="17"/>
        <v>0</v>
      </c>
      <c r="D92" s="98">
        <f t="shared" si="18"/>
        <v>0</v>
      </c>
      <c r="E92" s="98">
        <f t="shared" si="19"/>
        <v>0</v>
      </c>
      <c r="F92" s="40"/>
      <c r="G92" s="40"/>
      <c r="H92" s="40"/>
    </row>
    <row r="93" spans="1:8" ht="12.75" customHeight="1" x14ac:dyDescent="0.3">
      <c r="A93" s="97" t="s">
        <v>174</v>
      </c>
      <c r="B93" s="98">
        <f t="shared" si="16"/>
        <v>0</v>
      </c>
      <c r="C93" s="98">
        <f t="shared" si="17"/>
        <v>0</v>
      </c>
      <c r="D93" s="98">
        <f t="shared" si="18"/>
        <v>0</v>
      </c>
      <c r="E93" s="98">
        <f t="shared" si="19"/>
        <v>0</v>
      </c>
      <c r="F93" s="40"/>
      <c r="G93" s="40"/>
      <c r="H93" s="40"/>
    </row>
    <row r="94" spans="1:8" ht="12.75" customHeight="1" x14ac:dyDescent="0.3">
      <c r="A94" s="97" t="s">
        <v>175</v>
      </c>
      <c r="B94" s="98">
        <f t="shared" si="16"/>
        <v>0</v>
      </c>
      <c r="C94" s="98">
        <f t="shared" si="17"/>
        <v>0</v>
      </c>
      <c r="D94" s="98">
        <f t="shared" si="18"/>
        <v>0</v>
      </c>
      <c r="E94" s="98">
        <f t="shared" si="19"/>
        <v>0</v>
      </c>
      <c r="F94" s="40"/>
      <c r="G94" s="40"/>
      <c r="H94" s="40"/>
    </row>
    <row r="95" spans="1:8" ht="12.75" customHeight="1" x14ac:dyDescent="0.3">
      <c r="A95" s="99" t="s">
        <v>176</v>
      </c>
      <c r="B95" s="100">
        <f>+SUM(B83:B94)</f>
        <v>0</v>
      </c>
      <c r="C95" s="100">
        <f>+SUM(C83:C94)</f>
        <v>0</v>
      </c>
      <c r="D95" s="100">
        <f>+SUM(D83:D94)</f>
        <v>0</v>
      </c>
      <c r="E95" s="100">
        <f>+E94</f>
        <v>0</v>
      </c>
      <c r="F95" s="40"/>
      <c r="G95" s="40"/>
      <c r="H95" s="40"/>
    </row>
    <row r="96" spans="1:8" ht="12.75" customHeight="1" x14ac:dyDescent="0.3">
      <c r="A96" s="97" t="s">
        <v>177</v>
      </c>
      <c r="B96" s="98">
        <f t="shared" ref="B96:B107" si="20">IF(ROUND(E95&lt;=0,0),0,(IF(E95&lt;$B$28,E95+C96,($B$28))))</f>
        <v>0</v>
      </c>
      <c r="C96" s="98">
        <f t="shared" ref="C96:C107" si="21">($B$26*E95)/12</f>
        <v>0</v>
      </c>
      <c r="D96" s="98">
        <f t="shared" ref="D96:D107" si="22">B96-C96</f>
        <v>0</v>
      </c>
      <c r="E96" s="98">
        <f t="shared" ref="E96:E107" si="23">IF(B96=E95,0,E95-D96)</f>
        <v>0</v>
      </c>
      <c r="F96" s="40"/>
      <c r="G96" s="40"/>
      <c r="H96" s="40"/>
    </row>
    <row r="97" spans="1:8" ht="12.75" customHeight="1" x14ac:dyDescent="0.3">
      <c r="A97" s="97" t="s">
        <v>178</v>
      </c>
      <c r="B97" s="98">
        <f t="shared" si="20"/>
        <v>0</v>
      </c>
      <c r="C97" s="98">
        <f t="shared" si="21"/>
        <v>0</v>
      </c>
      <c r="D97" s="98">
        <f t="shared" si="22"/>
        <v>0</v>
      </c>
      <c r="E97" s="98">
        <f t="shared" si="23"/>
        <v>0</v>
      </c>
      <c r="F97" s="40"/>
      <c r="G97" s="40"/>
      <c r="H97" s="40"/>
    </row>
    <row r="98" spans="1:8" ht="12.75" customHeight="1" x14ac:dyDescent="0.3">
      <c r="A98" s="97" t="s">
        <v>179</v>
      </c>
      <c r="B98" s="98">
        <f t="shared" si="20"/>
        <v>0</v>
      </c>
      <c r="C98" s="98">
        <f t="shared" si="21"/>
        <v>0</v>
      </c>
      <c r="D98" s="98">
        <f t="shared" si="22"/>
        <v>0</v>
      </c>
      <c r="E98" s="98">
        <f t="shared" si="23"/>
        <v>0</v>
      </c>
      <c r="F98" s="40"/>
      <c r="G98" s="40"/>
      <c r="H98" s="40"/>
    </row>
    <row r="99" spans="1:8" ht="12.75" customHeight="1" x14ac:dyDescent="0.3">
      <c r="A99" s="97" t="s">
        <v>180</v>
      </c>
      <c r="B99" s="98">
        <f t="shared" si="20"/>
        <v>0</v>
      </c>
      <c r="C99" s="98">
        <f t="shared" si="21"/>
        <v>0</v>
      </c>
      <c r="D99" s="98">
        <f t="shared" si="22"/>
        <v>0</v>
      </c>
      <c r="E99" s="98">
        <f t="shared" si="23"/>
        <v>0</v>
      </c>
      <c r="F99" s="40"/>
      <c r="G99" s="40"/>
      <c r="H99" s="40"/>
    </row>
    <row r="100" spans="1:8" ht="12.75" customHeight="1" x14ac:dyDescent="0.3">
      <c r="A100" s="97" t="s">
        <v>181</v>
      </c>
      <c r="B100" s="98">
        <f t="shared" si="20"/>
        <v>0</v>
      </c>
      <c r="C100" s="98">
        <f t="shared" si="21"/>
        <v>0</v>
      </c>
      <c r="D100" s="98">
        <f t="shared" si="22"/>
        <v>0</v>
      </c>
      <c r="E100" s="98">
        <f t="shared" si="23"/>
        <v>0</v>
      </c>
      <c r="F100" s="40"/>
      <c r="G100" s="40"/>
      <c r="H100" s="40"/>
    </row>
    <row r="101" spans="1:8" ht="12.75" customHeight="1" x14ac:dyDescent="0.3">
      <c r="A101" s="97" t="s">
        <v>182</v>
      </c>
      <c r="B101" s="98">
        <f t="shared" si="20"/>
        <v>0</v>
      </c>
      <c r="C101" s="98">
        <f t="shared" si="21"/>
        <v>0</v>
      </c>
      <c r="D101" s="98">
        <f t="shared" si="22"/>
        <v>0</v>
      </c>
      <c r="E101" s="98">
        <f t="shared" si="23"/>
        <v>0</v>
      </c>
      <c r="F101" s="40"/>
      <c r="G101" s="40"/>
      <c r="H101" s="40"/>
    </row>
    <row r="102" spans="1:8" ht="12.75" customHeight="1" x14ac:dyDescent="0.3">
      <c r="A102" s="97" t="s">
        <v>183</v>
      </c>
      <c r="B102" s="98">
        <f t="shared" si="20"/>
        <v>0</v>
      </c>
      <c r="C102" s="98">
        <f t="shared" si="21"/>
        <v>0</v>
      </c>
      <c r="D102" s="98">
        <f t="shared" si="22"/>
        <v>0</v>
      </c>
      <c r="E102" s="98">
        <f t="shared" si="23"/>
        <v>0</v>
      </c>
      <c r="F102" s="40"/>
      <c r="G102" s="40"/>
      <c r="H102" s="40"/>
    </row>
    <row r="103" spans="1:8" ht="12.75" customHeight="1" x14ac:dyDescent="0.3">
      <c r="A103" s="97" t="s">
        <v>184</v>
      </c>
      <c r="B103" s="98">
        <f t="shared" si="20"/>
        <v>0</v>
      </c>
      <c r="C103" s="98">
        <f t="shared" si="21"/>
        <v>0</v>
      </c>
      <c r="D103" s="98">
        <f t="shared" si="22"/>
        <v>0</v>
      </c>
      <c r="E103" s="98">
        <f t="shared" si="23"/>
        <v>0</v>
      </c>
      <c r="F103" s="40"/>
      <c r="G103" s="40"/>
      <c r="H103" s="40"/>
    </row>
    <row r="104" spans="1:8" ht="12.75" customHeight="1" x14ac:dyDescent="0.3">
      <c r="A104" s="97" t="s">
        <v>185</v>
      </c>
      <c r="B104" s="98">
        <f t="shared" si="20"/>
        <v>0</v>
      </c>
      <c r="C104" s="98">
        <f t="shared" si="21"/>
        <v>0</v>
      </c>
      <c r="D104" s="98">
        <f t="shared" si="22"/>
        <v>0</v>
      </c>
      <c r="E104" s="98">
        <f t="shared" si="23"/>
        <v>0</v>
      </c>
      <c r="F104" s="40"/>
      <c r="G104" s="40"/>
      <c r="H104" s="40"/>
    </row>
    <row r="105" spans="1:8" ht="12.75" customHeight="1" x14ac:dyDescent="0.3">
      <c r="A105" s="97" t="s">
        <v>186</v>
      </c>
      <c r="B105" s="98">
        <f t="shared" si="20"/>
        <v>0</v>
      </c>
      <c r="C105" s="98">
        <f t="shared" si="21"/>
        <v>0</v>
      </c>
      <c r="D105" s="98">
        <f t="shared" si="22"/>
        <v>0</v>
      </c>
      <c r="E105" s="98">
        <f t="shared" si="23"/>
        <v>0</v>
      </c>
      <c r="F105" s="40"/>
      <c r="G105" s="40"/>
      <c r="H105" s="40"/>
    </row>
    <row r="106" spans="1:8" ht="12.75" customHeight="1" x14ac:dyDescent="0.3">
      <c r="A106" s="97" t="s">
        <v>187</v>
      </c>
      <c r="B106" s="98">
        <f t="shared" si="20"/>
        <v>0</v>
      </c>
      <c r="C106" s="98">
        <f t="shared" si="21"/>
        <v>0</v>
      </c>
      <c r="D106" s="98">
        <f t="shared" si="22"/>
        <v>0</v>
      </c>
      <c r="E106" s="98">
        <f t="shared" si="23"/>
        <v>0</v>
      </c>
      <c r="F106" s="40"/>
      <c r="G106" s="40"/>
      <c r="H106" s="40"/>
    </row>
    <row r="107" spans="1:8" ht="12.75" customHeight="1" x14ac:dyDescent="0.3">
      <c r="A107" s="97" t="s">
        <v>188</v>
      </c>
      <c r="B107" s="98">
        <f t="shared" si="20"/>
        <v>0</v>
      </c>
      <c r="C107" s="98">
        <f t="shared" si="21"/>
        <v>0</v>
      </c>
      <c r="D107" s="98">
        <f t="shared" si="22"/>
        <v>0</v>
      </c>
      <c r="E107" s="98">
        <f t="shared" si="23"/>
        <v>0</v>
      </c>
      <c r="F107" s="40"/>
      <c r="G107" s="40"/>
      <c r="H107" s="40"/>
    </row>
    <row r="108" spans="1:8" ht="12.75" customHeight="1" x14ac:dyDescent="0.3">
      <c r="A108" s="99" t="s">
        <v>189</v>
      </c>
      <c r="B108" s="100">
        <f>+SUM(B96:B107)</f>
        <v>0</v>
      </c>
      <c r="C108" s="100">
        <f>+SUM(C96:C107)</f>
        <v>0</v>
      </c>
      <c r="D108" s="100">
        <f>+SUM(D96:D107)</f>
        <v>0</v>
      </c>
      <c r="E108" s="100">
        <f>+E107</f>
        <v>0</v>
      </c>
      <c r="F108" s="40"/>
      <c r="G108" s="40"/>
      <c r="H108" s="40"/>
    </row>
    <row r="109" spans="1:8" ht="12.75" customHeight="1" x14ac:dyDescent="0.3">
      <c r="A109" s="97" t="s">
        <v>190</v>
      </c>
      <c r="B109" s="98">
        <f t="shared" ref="B109:B120" si="24">IF(ROUND(E108&lt;=0,0),0,(IF(E108&lt;$B$28,E108+C109,($B$28))))</f>
        <v>0</v>
      </c>
      <c r="C109" s="98">
        <f t="shared" ref="C109:C120" si="25">($B$26*E108)/12</f>
        <v>0</v>
      </c>
      <c r="D109" s="98">
        <f t="shared" ref="D109:D120" si="26">B109-C109</f>
        <v>0</v>
      </c>
      <c r="E109" s="98">
        <f t="shared" ref="E109:E120" si="27">IF(B109=E108,0,E108-D109)</f>
        <v>0</v>
      </c>
      <c r="F109" s="40"/>
      <c r="G109" s="40"/>
      <c r="H109" s="40"/>
    </row>
    <row r="110" spans="1:8" ht="12.75" customHeight="1" x14ac:dyDescent="0.3">
      <c r="A110" s="97" t="s">
        <v>191</v>
      </c>
      <c r="B110" s="98">
        <f t="shared" si="24"/>
        <v>0</v>
      </c>
      <c r="C110" s="98">
        <f t="shared" si="25"/>
        <v>0</v>
      </c>
      <c r="D110" s="98">
        <f t="shared" si="26"/>
        <v>0</v>
      </c>
      <c r="E110" s="98">
        <f t="shared" si="27"/>
        <v>0</v>
      </c>
      <c r="F110" s="40"/>
      <c r="G110" s="40"/>
      <c r="H110" s="40"/>
    </row>
    <row r="111" spans="1:8" ht="12.75" customHeight="1" x14ac:dyDescent="0.3">
      <c r="A111" s="97" t="s">
        <v>192</v>
      </c>
      <c r="B111" s="98">
        <f t="shared" si="24"/>
        <v>0</v>
      </c>
      <c r="C111" s="98">
        <f t="shared" si="25"/>
        <v>0</v>
      </c>
      <c r="D111" s="98">
        <f t="shared" si="26"/>
        <v>0</v>
      </c>
      <c r="E111" s="98">
        <f t="shared" si="27"/>
        <v>0</v>
      </c>
      <c r="F111" s="40"/>
      <c r="G111" s="40"/>
      <c r="H111" s="40"/>
    </row>
    <row r="112" spans="1:8" ht="12.75" customHeight="1" x14ac:dyDescent="0.3">
      <c r="A112" s="97" t="s">
        <v>193</v>
      </c>
      <c r="B112" s="98">
        <f t="shared" si="24"/>
        <v>0</v>
      </c>
      <c r="C112" s="98">
        <f t="shared" si="25"/>
        <v>0</v>
      </c>
      <c r="D112" s="98">
        <f t="shared" si="26"/>
        <v>0</v>
      </c>
      <c r="E112" s="98">
        <f t="shared" si="27"/>
        <v>0</v>
      </c>
      <c r="F112" s="40"/>
      <c r="G112" s="40"/>
      <c r="H112" s="40"/>
    </row>
    <row r="113" spans="1:57" ht="12.75" customHeight="1" x14ac:dyDescent="0.3">
      <c r="A113" s="97" t="s">
        <v>194</v>
      </c>
      <c r="B113" s="98">
        <f t="shared" si="24"/>
        <v>0</v>
      </c>
      <c r="C113" s="98">
        <f t="shared" si="25"/>
        <v>0</v>
      </c>
      <c r="D113" s="98">
        <f t="shared" si="26"/>
        <v>0</v>
      </c>
      <c r="E113" s="98">
        <f t="shared" si="27"/>
        <v>0</v>
      </c>
      <c r="F113" s="40"/>
      <c r="G113" s="40"/>
      <c r="H113" s="40"/>
    </row>
    <row r="114" spans="1:57" ht="12.75" customHeight="1" x14ac:dyDescent="0.3">
      <c r="A114" s="97" t="s">
        <v>195</v>
      </c>
      <c r="B114" s="98">
        <f t="shared" si="24"/>
        <v>0</v>
      </c>
      <c r="C114" s="98">
        <f t="shared" si="25"/>
        <v>0</v>
      </c>
      <c r="D114" s="98">
        <f t="shared" si="26"/>
        <v>0</v>
      </c>
      <c r="E114" s="98">
        <f t="shared" si="27"/>
        <v>0</v>
      </c>
      <c r="F114" s="40"/>
      <c r="G114" s="40"/>
      <c r="H114" s="40"/>
    </row>
    <row r="115" spans="1:57" ht="12.75" customHeight="1" x14ac:dyDescent="0.3">
      <c r="A115" s="97" t="s">
        <v>196</v>
      </c>
      <c r="B115" s="98">
        <f t="shared" si="24"/>
        <v>0</v>
      </c>
      <c r="C115" s="98">
        <f t="shared" si="25"/>
        <v>0</v>
      </c>
      <c r="D115" s="98">
        <f t="shared" si="26"/>
        <v>0</v>
      </c>
      <c r="E115" s="98">
        <f t="shared" si="27"/>
        <v>0</v>
      </c>
      <c r="F115" s="40"/>
      <c r="G115" s="40"/>
      <c r="H115" s="40"/>
    </row>
    <row r="116" spans="1:57" ht="12.75" customHeight="1" x14ac:dyDescent="0.3">
      <c r="A116" s="97" t="s">
        <v>197</v>
      </c>
      <c r="B116" s="98">
        <f t="shared" si="24"/>
        <v>0</v>
      </c>
      <c r="C116" s="98">
        <f t="shared" si="25"/>
        <v>0</v>
      </c>
      <c r="D116" s="98">
        <f t="shared" si="26"/>
        <v>0</v>
      </c>
      <c r="E116" s="98">
        <f t="shared" si="27"/>
        <v>0</v>
      </c>
      <c r="F116" s="40"/>
      <c r="G116" s="40"/>
      <c r="H116" s="40"/>
    </row>
    <row r="117" spans="1:57" ht="12.75" customHeight="1" x14ac:dyDescent="0.3">
      <c r="A117" s="97" t="s">
        <v>198</v>
      </c>
      <c r="B117" s="98">
        <f t="shared" si="24"/>
        <v>0</v>
      </c>
      <c r="C117" s="98">
        <f t="shared" si="25"/>
        <v>0</v>
      </c>
      <c r="D117" s="98">
        <f t="shared" si="26"/>
        <v>0</v>
      </c>
      <c r="E117" s="98">
        <f t="shared" si="27"/>
        <v>0</v>
      </c>
      <c r="F117" s="40"/>
      <c r="G117" s="40"/>
      <c r="H117" s="40"/>
    </row>
    <row r="118" spans="1:57" ht="12.75" customHeight="1" x14ac:dyDescent="0.3">
      <c r="A118" s="97" t="s">
        <v>199</v>
      </c>
      <c r="B118" s="98">
        <f t="shared" si="24"/>
        <v>0</v>
      </c>
      <c r="C118" s="98">
        <f t="shared" si="25"/>
        <v>0</v>
      </c>
      <c r="D118" s="98">
        <f t="shared" si="26"/>
        <v>0</v>
      </c>
      <c r="E118" s="98">
        <f t="shared" si="27"/>
        <v>0</v>
      </c>
      <c r="F118" s="40"/>
      <c r="G118" s="40"/>
      <c r="H118" s="40"/>
    </row>
    <row r="119" spans="1:57" ht="12.75" customHeight="1" x14ac:dyDescent="0.3">
      <c r="A119" s="97" t="s">
        <v>200</v>
      </c>
      <c r="B119" s="98">
        <f t="shared" si="24"/>
        <v>0</v>
      </c>
      <c r="C119" s="98">
        <f t="shared" si="25"/>
        <v>0</v>
      </c>
      <c r="D119" s="98">
        <f t="shared" si="26"/>
        <v>0</v>
      </c>
      <c r="E119" s="98">
        <f t="shared" si="27"/>
        <v>0</v>
      </c>
      <c r="F119" s="40"/>
      <c r="G119" s="40"/>
      <c r="H119" s="40"/>
    </row>
    <row r="120" spans="1:57" ht="12.75" customHeight="1" x14ac:dyDescent="0.3">
      <c r="A120" s="97" t="s">
        <v>201</v>
      </c>
      <c r="B120" s="98">
        <f t="shared" si="24"/>
        <v>0</v>
      </c>
      <c r="C120" s="98">
        <f t="shared" si="25"/>
        <v>0</v>
      </c>
      <c r="D120" s="98">
        <f t="shared" si="26"/>
        <v>0</v>
      </c>
      <c r="E120" s="98">
        <f t="shared" si="27"/>
        <v>0</v>
      </c>
      <c r="F120" s="40"/>
      <c r="G120" s="40"/>
      <c r="H120" s="40"/>
    </row>
    <row r="121" spans="1:57" ht="12.75" customHeight="1" x14ac:dyDescent="0.3">
      <c r="A121" s="99" t="s">
        <v>202</v>
      </c>
      <c r="B121" s="100">
        <f>+SUM(B109:B120)</f>
        <v>0</v>
      </c>
      <c r="C121" s="100">
        <f>+SUM(C109:C120)</f>
        <v>0</v>
      </c>
      <c r="D121" s="100">
        <f>+SUM(D109:D120)</f>
        <v>0</v>
      </c>
      <c r="E121" s="100">
        <f>+E120</f>
        <v>0</v>
      </c>
      <c r="F121" s="40"/>
      <c r="G121" s="40"/>
      <c r="H121" s="40"/>
    </row>
    <row r="122" spans="1:57" s="20" customFormat="1" ht="12.75" customHeight="1" x14ac:dyDescent="0.3">
      <c r="A122" s="40"/>
      <c r="B122" s="40"/>
      <c r="C122" s="40"/>
      <c r="D122" s="40"/>
      <c r="E122" s="40"/>
      <c r="F122" s="40"/>
      <c r="G122" s="40"/>
      <c r="H122" s="40"/>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row>
    <row r="123" spans="1:57" s="20" customFormat="1" ht="12.75" customHeight="1" x14ac:dyDescent="0.3">
      <c r="A123" s="40"/>
      <c r="B123" s="40"/>
      <c r="C123" s="40"/>
      <c r="D123" s="40"/>
      <c r="E123" s="40"/>
      <c r="F123" s="40"/>
      <c r="G123" s="40"/>
      <c r="H123" s="40"/>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row>
    <row r="124" spans="1:57" s="20" customFormat="1" ht="12.75" customHeight="1" x14ac:dyDescent="0.3">
      <c r="A124" s="40"/>
      <c r="B124" s="40"/>
      <c r="C124" s="40"/>
      <c r="D124" s="40"/>
      <c r="E124" s="40"/>
      <c r="F124" s="40"/>
      <c r="G124" s="40"/>
      <c r="H124" s="40"/>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row>
    <row r="125" spans="1:57" s="20" customFormat="1" ht="12.75" customHeight="1" x14ac:dyDescent="0.3">
      <c r="A125" s="40"/>
      <c r="B125" s="40"/>
      <c r="C125" s="40"/>
      <c r="D125" s="40"/>
      <c r="E125" s="40"/>
      <c r="F125" s="40"/>
      <c r="G125" s="40"/>
      <c r="H125" s="40"/>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row>
    <row r="126" spans="1:57" s="20" customFormat="1" ht="12.75" customHeight="1" x14ac:dyDescent="0.3">
      <c r="A126" s="40"/>
      <c r="B126" s="40"/>
      <c r="C126" s="40"/>
      <c r="D126" s="40"/>
      <c r="E126" s="40"/>
      <c r="F126" s="40"/>
      <c r="G126" s="40"/>
      <c r="H126" s="40"/>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row>
    <row r="127" spans="1:57" s="20" customFormat="1" ht="12.75" customHeight="1" x14ac:dyDescent="0.3">
      <c r="A127" s="40"/>
      <c r="B127" s="40"/>
      <c r="C127" s="40"/>
      <c r="D127" s="40"/>
      <c r="E127" s="40"/>
      <c r="F127" s="40"/>
      <c r="G127" s="40"/>
      <c r="H127" s="40"/>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row>
    <row r="128" spans="1:57" s="20" customFormat="1" ht="12.75" customHeight="1" x14ac:dyDescent="0.3">
      <c r="A128" s="40"/>
      <c r="B128" s="40"/>
      <c r="C128" s="40"/>
      <c r="D128" s="40"/>
      <c r="E128" s="40"/>
      <c r="F128" s="40"/>
      <c r="G128" s="40"/>
      <c r="H128" s="40"/>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row>
    <row r="129" spans="1:57" s="20" customFormat="1" ht="12.75" customHeight="1" x14ac:dyDescent="0.3">
      <c r="A129" s="40"/>
      <c r="B129" s="40"/>
      <c r="C129" s="40"/>
      <c r="D129" s="40"/>
      <c r="E129" s="40"/>
      <c r="F129" s="40"/>
      <c r="G129" s="40"/>
      <c r="H129" s="40"/>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row>
    <row r="130" spans="1:57" s="20" customFormat="1" ht="12.75" customHeight="1" x14ac:dyDescent="0.3">
      <c r="A130" s="40"/>
      <c r="B130" s="40"/>
      <c r="C130" s="40"/>
      <c r="D130" s="40"/>
      <c r="E130" s="40"/>
      <c r="F130" s="40"/>
      <c r="G130" s="40"/>
      <c r="H130" s="40"/>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row>
    <row r="131" spans="1:57" s="20" customFormat="1" ht="12.75" customHeight="1" x14ac:dyDescent="0.3">
      <c r="A131" s="40"/>
      <c r="B131" s="40"/>
      <c r="C131" s="40"/>
      <c r="D131" s="40"/>
      <c r="E131" s="40"/>
      <c r="F131" s="40"/>
      <c r="G131" s="40"/>
      <c r="H131" s="40"/>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row>
    <row r="132" spans="1:57" s="20" customFormat="1" ht="12.75" customHeight="1" x14ac:dyDescent="0.3">
      <c r="A132" s="40"/>
      <c r="B132" s="40"/>
      <c r="C132" s="40"/>
      <c r="D132" s="40"/>
      <c r="E132" s="40"/>
      <c r="F132" s="40"/>
      <c r="G132" s="40"/>
      <c r="H132" s="40"/>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row>
    <row r="133" spans="1:57" s="20" customFormat="1" ht="12.75" customHeight="1" x14ac:dyDescent="0.3">
      <c r="A133" s="40"/>
      <c r="B133" s="40"/>
      <c r="C133" s="40"/>
      <c r="D133" s="40"/>
      <c r="E133" s="40"/>
      <c r="F133" s="40"/>
      <c r="G133" s="40"/>
      <c r="H133" s="40"/>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row>
    <row r="134" spans="1:57" s="20" customFormat="1" ht="12.75" customHeight="1" x14ac:dyDescent="0.3">
      <c r="A134" s="40"/>
      <c r="B134" s="40"/>
      <c r="C134" s="40"/>
      <c r="D134" s="40"/>
      <c r="E134" s="40"/>
      <c r="F134" s="40"/>
      <c r="G134" s="40"/>
      <c r="H134" s="40"/>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row>
    <row r="135" spans="1:57" s="20" customFormat="1" ht="12.75" customHeight="1" x14ac:dyDescent="0.3">
      <c r="A135" s="40"/>
      <c r="B135" s="40"/>
      <c r="C135" s="40"/>
      <c r="D135" s="40"/>
      <c r="E135" s="40"/>
      <c r="F135" s="40"/>
      <c r="G135" s="40"/>
      <c r="H135" s="40"/>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row>
    <row r="136" spans="1:57" s="20" customFormat="1" ht="12.75" customHeight="1" x14ac:dyDescent="0.3">
      <c r="A136" s="40"/>
      <c r="B136" s="40"/>
      <c r="C136" s="40"/>
      <c r="D136" s="40"/>
      <c r="E136" s="40"/>
      <c r="F136" s="40"/>
      <c r="G136" s="40"/>
      <c r="H136" s="40"/>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row>
    <row r="137" spans="1:57" s="20" customFormat="1" ht="12.75" customHeight="1" x14ac:dyDescent="0.3">
      <c r="A137" s="40"/>
      <c r="B137" s="40"/>
      <c r="C137" s="40"/>
      <c r="D137" s="40"/>
      <c r="E137" s="40"/>
      <c r="F137" s="40"/>
      <c r="G137" s="40"/>
      <c r="H137" s="40"/>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row>
    <row r="138" spans="1:57" s="20" customFormat="1" ht="12.75" customHeight="1" x14ac:dyDescent="0.3">
      <c r="A138" s="40"/>
      <c r="B138" s="40"/>
      <c r="C138" s="40"/>
      <c r="D138" s="40"/>
      <c r="E138" s="40"/>
      <c r="F138" s="40"/>
      <c r="G138" s="40"/>
      <c r="H138" s="40"/>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row>
    <row r="139" spans="1:57" s="20" customFormat="1" ht="12.75" customHeight="1" x14ac:dyDescent="0.3">
      <c r="A139" s="40"/>
      <c r="B139" s="40"/>
      <c r="C139" s="40"/>
      <c r="D139" s="40"/>
      <c r="E139" s="40"/>
      <c r="F139" s="40"/>
      <c r="G139" s="40"/>
      <c r="H139" s="40"/>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row>
    <row r="140" spans="1:57" s="20" customFormat="1" ht="12.75" customHeight="1" x14ac:dyDescent="0.3">
      <c r="A140" s="40"/>
      <c r="B140" s="40"/>
      <c r="C140" s="40"/>
      <c r="D140" s="40"/>
      <c r="E140" s="40"/>
      <c r="F140" s="40"/>
      <c r="G140" s="40"/>
      <c r="H140" s="40"/>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row>
    <row r="141" spans="1:57" s="20" customFormat="1" ht="12.75" customHeight="1" x14ac:dyDescent="0.3">
      <c r="A141" s="40"/>
      <c r="B141" s="40"/>
      <c r="C141" s="40"/>
      <c r="D141" s="40"/>
      <c r="E141" s="40"/>
      <c r="F141" s="40"/>
      <c r="G141" s="40"/>
      <c r="H141" s="40"/>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row>
    <row r="142" spans="1:57" s="20" customFormat="1" ht="12.75" customHeight="1" x14ac:dyDescent="0.3">
      <c r="A142" s="40"/>
      <c r="B142" s="40"/>
      <c r="C142" s="40"/>
      <c r="D142" s="40"/>
      <c r="E142" s="40"/>
      <c r="F142" s="40"/>
      <c r="G142" s="40"/>
      <c r="H142" s="40"/>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row>
    <row r="143" spans="1:57" s="20" customFormat="1" ht="12.75" customHeight="1" x14ac:dyDescent="0.3">
      <c r="A143" s="40"/>
      <c r="B143" s="40"/>
      <c r="C143" s="40"/>
      <c r="D143" s="40"/>
      <c r="E143" s="40"/>
      <c r="F143" s="40"/>
      <c r="G143" s="40"/>
      <c r="H143" s="40"/>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row>
    <row r="144" spans="1:57" s="20" customFormat="1" ht="12.75" customHeight="1" x14ac:dyDescent="0.3">
      <c r="A144" s="40"/>
      <c r="B144" s="40"/>
      <c r="C144" s="40"/>
      <c r="D144" s="40"/>
      <c r="E144" s="40"/>
      <c r="F144" s="40"/>
      <c r="G144" s="40"/>
      <c r="H144" s="40"/>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row r="145" spans="1:57" s="20" customFormat="1" ht="12.75" customHeight="1" x14ac:dyDescent="0.3">
      <c r="A145" s="40"/>
      <c r="B145" s="40"/>
      <c r="C145" s="40"/>
      <c r="D145" s="40"/>
      <c r="E145" s="40"/>
      <c r="F145" s="40"/>
      <c r="G145" s="40"/>
      <c r="H145" s="40"/>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row>
    <row r="146" spans="1:57" s="20" customFormat="1" ht="12.75" customHeight="1" x14ac:dyDescent="0.3">
      <c r="A146" s="40"/>
      <c r="B146" s="40"/>
      <c r="C146" s="40"/>
      <c r="D146" s="40"/>
      <c r="E146" s="40"/>
      <c r="F146" s="40"/>
      <c r="G146" s="40"/>
      <c r="H146" s="40"/>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row>
    <row r="147" spans="1:57" s="20" customFormat="1" ht="12.75" customHeight="1" x14ac:dyDescent="0.3">
      <c r="A147" s="40"/>
      <c r="B147" s="40"/>
      <c r="C147" s="40"/>
      <c r="D147" s="40"/>
      <c r="E147" s="40"/>
      <c r="F147" s="40"/>
      <c r="G147" s="40"/>
      <c r="H147" s="40"/>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row>
    <row r="148" spans="1:57" s="20" customFormat="1" ht="12.75" customHeight="1" x14ac:dyDescent="0.3">
      <c r="A148" s="40"/>
      <c r="B148" s="40"/>
      <c r="C148" s="40"/>
      <c r="D148" s="40"/>
      <c r="E148" s="40"/>
      <c r="F148" s="40"/>
      <c r="G148" s="40"/>
      <c r="H148" s="40"/>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row>
    <row r="149" spans="1:57" s="20" customFormat="1" ht="12.75" customHeight="1" x14ac:dyDescent="0.3">
      <c r="A149" s="40"/>
      <c r="B149" s="40"/>
      <c r="C149" s="40"/>
      <c r="D149" s="40"/>
      <c r="E149" s="40"/>
      <c r="F149" s="40"/>
      <c r="G149" s="40"/>
      <c r="H149" s="40"/>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row>
    <row r="150" spans="1:57" s="20" customFormat="1" ht="12.75" customHeight="1" x14ac:dyDescent="0.3">
      <c r="A150" s="40"/>
      <c r="B150" s="40"/>
      <c r="C150" s="40"/>
      <c r="D150" s="40"/>
      <c r="E150" s="40"/>
      <c r="F150" s="40"/>
      <c r="G150" s="40"/>
      <c r="H150" s="40"/>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row>
    <row r="151" spans="1:57" s="20" customFormat="1" ht="12.75" customHeight="1" x14ac:dyDescent="0.3">
      <c r="A151" s="40"/>
      <c r="B151" s="40"/>
      <c r="C151" s="40"/>
      <c r="D151" s="40"/>
      <c r="E151" s="40"/>
      <c r="F151" s="40"/>
      <c r="G151" s="40"/>
      <c r="H151" s="40"/>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row>
    <row r="152" spans="1:57" s="20" customFormat="1" ht="12.75" customHeight="1" x14ac:dyDescent="0.3">
      <c r="A152" s="40"/>
      <c r="B152" s="40"/>
      <c r="C152" s="40"/>
      <c r="D152" s="40"/>
      <c r="E152" s="40"/>
      <c r="F152" s="40"/>
      <c r="G152" s="40"/>
      <c r="H152" s="40"/>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row>
    <row r="153" spans="1:57" s="20" customFormat="1" ht="12.75" customHeight="1" x14ac:dyDescent="0.3">
      <c r="A153" s="40"/>
      <c r="B153" s="40"/>
      <c r="C153" s="40"/>
      <c r="D153" s="40"/>
      <c r="E153" s="40"/>
      <c r="F153" s="40"/>
      <c r="G153" s="40"/>
      <c r="H153" s="40"/>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row>
    <row r="154" spans="1:57" s="20" customFormat="1" ht="12.75" customHeight="1" x14ac:dyDescent="0.3">
      <c r="A154" s="40"/>
      <c r="B154" s="40"/>
      <c r="C154" s="40"/>
      <c r="D154" s="40"/>
      <c r="E154" s="40"/>
      <c r="F154" s="40"/>
      <c r="G154" s="40"/>
      <c r="H154" s="40"/>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row>
    <row r="155" spans="1:57" s="20" customFormat="1" ht="12.75" customHeight="1" x14ac:dyDescent="0.3">
      <c r="A155" s="40"/>
      <c r="B155" s="40"/>
      <c r="C155" s="40"/>
      <c r="D155" s="40"/>
      <c r="E155" s="40"/>
      <c r="F155" s="40"/>
      <c r="G155" s="40"/>
      <c r="H155" s="40"/>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row>
    <row r="156" spans="1:57" s="20" customFormat="1" ht="12.75" customHeight="1" x14ac:dyDescent="0.3">
      <c r="A156" s="40"/>
      <c r="B156" s="40"/>
      <c r="C156" s="40"/>
      <c r="D156" s="40"/>
      <c r="E156" s="40"/>
      <c r="F156" s="40"/>
      <c r="G156" s="40"/>
      <c r="H156" s="40"/>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row>
    <row r="157" spans="1:57" s="20" customFormat="1" ht="12.75" customHeight="1" x14ac:dyDescent="0.3">
      <c r="A157" s="40"/>
      <c r="B157" s="40"/>
      <c r="C157" s="40"/>
      <c r="D157" s="40"/>
      <c r="E157" s="40"/>
      <c r="F157" s="40"/>
      <c r="G157" s="40"/>
      <c r="H157" s="40"/>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row>
    <row r="158" spans="1:57" s="20" customFormat="1" ht="12.75" customHeight="1" x14ac:dyDescent="0.3">
      <c r="A158" s="40"/>
      <c r="B158" s="40"/>
      <c r="C158" s="40"/>
      <c r="D158" s="40"/>
      <c r="E158" s="40"/>
      <c r="F158" s="40"/>
      <c r="G158" s="40"/>
      <c r="H158" s="40"/>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row>
    <row r="159" spans="1:57" s="20" customFormat="1" ht="12.75" customHeight="1" x14ac:dyDescent="0.3">
      <c r="A159" s="40"/>
      <c r="B159" s="40"/>
      <c r="C159" s="40"/>
      <c r="D159" s="40"/>
      <c r="E159" s="40"/>
      <c r="F159" s="40"/>
      <c r="G159" s="40"/>
      <c r="H159" s="40"/>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row>
    <row r="160" spans="1:57" s="20" customFormat="1" ht="12.75" customHeight="1" x14ac:dyDescent="0.3">
      <c r="A160" s="40"/>
      <c r="B160" s="40"/>
      <c r="C160" s="40"/>
      <c r="D160" s="40"/>
      <c r="E160" s="40"/>
      <c r="F160" s="40"/>
      <c r="G160" s="40"/>
      <c r="H160" s="40"/>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row>
    <row r="161" spans="1:57" s="20" customFormat="1" ht="12.75" customHeight="1" x14ac:dyDescent="0.3">
      <c r="A161" s="40"/>
      <c r="B161" s="40"/>
      <c r="C161" s="40"/>
      <c r="D161" s="40"/>
      <c r="E161" s="40"/>
      <c r="F161" s="40"/>
      <c r="G161" s="40"/>
      <c r="H161" s="40"/>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row>
    <row r="162" spans="1:57" s="20" customFormat="1" ht="12.75" customHeight="1" x14ac:dyDescent="0.3">
      <c r="A162" s="40"/>
      <c r="B162" s="40"/>
      <c r="C162" s="40"/>
      <c r="D162" s="40"/>
      <c r="E162" s="40"/>
      <c r="F162" s="40"/>
      <c r="G162" s="40"/>
      <c r="H162" s="40"/>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row>
    <row r="163" spans="1:57" s="20" customFormat="1" ht="12.75" customHeight="1" x14ac:dyDescent="0.3">
      <c r="A163" s="40"/>
      <c r="B163" s="40"/>
      <c r="C163" s="40"/>
      <c r="D163" s="40"/>
      <c r="E163" s="40"/>
      <c r="F163" s="40"/>
      <c r="G163" s="40"/>
      <c r="H163" s="40"/>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row>
    <row r="164" spans="1:57" s="20" customFormat="1" ht="12.75" customHeight="1" x14ac:dyDescent="0.3">
      <c r="A164" s="40"/>
      <c r="B164" s="40"/>
      <c r="C164" s="40"/>
      <c r="D164" s="40"/>
      <c r="E164" s="40"/>
      <c r="F164" s="40"/>
      <c r="G164" s="40"/>
      <c r="H164" s="40"/>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row>
    <row r="165" spans="1:57" s="20" customFormat="1" ht="12.75" customHeight="1" x14ac:dyDescent="0.3">
      <c r="A165" s="40"/>
      <c r="B165" s="40"/>
      <c r="C165" s="40"/>
      <c r="D165" s="40"/>
      <c r="E165" s="40"/>
      <c r="F165" s="40"/>
      <c r="G165" s="40"/>
      <c r="H165" s="40"/>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row>
    <row r="166" spans="1:57" s="20" customFormat="1" ht="12.75" customHeight="1" x14ac:dyDescent="0.3">
      <c r="A166" s="40"/>
      <c r="B166" s="40"/>
      <c r="C166" s="40"/>
      <c r="D166" s="40"/>
      <c r="E166" s="40"/>
      <c r="F166" s="40"/>
      <c r="G166" s="40"/>
      <c r="H166" s="40"/>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row>
    <row r="167" spans="1:57" s="20" customFormat="1" ht="12.75" customHeight="1" x14ac:dyDescent="0.3">
      <c r="A167" s="40"/>
      <c r="B167" s="40"/>
      <c r="C167" s="40"/>
      <c r="D167" s="40"/>
      <c r="E167" s="40"/>
      <c r="F167" s="40"/>
      <c r="G167" s="40"/>
      <c r="H167" s="40"/>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row>
    <row r="168" spans="1:57" s="20" customFormat="1" ht="12.75" customHeight="1" x14ac:dyDescent="0.3">
      <c r="A168" s="40"/>
      <c r="B168" s="40"/>
      <c r="C168" s="40"/>
      <c r="D168" s="40"/>
      <c r="E168" s="40"/>
      <c r="F168" s="40"/>
      <c r="G168" s="40"/>
      <c r="H168" s="40"/>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row>
    <row r="169" spans="1:57" s="20" customFormat="1" ht="12.75" customHeight="1" x14ac:dyDescent="0.3">
      <c r="A169" s="40"/>
      <c r="B169" s="40"/>
      <c r="C169" s="40"/>
      <c r="D169" s="40"/>
      <c r="E169" s="40"/>
      <c r="F169" s="40"/>
      <c r="G169" s="40"/>
      <c r="H169" s="40"/>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row>
    <row r="170" spans="1:57" s="20" customFormat="1" ht="12.75" customHeight="1" x14ac:dyDescent="0.3">
      <c r="A170" s="40"/>
      <c r="B170" s="40"/>
      <c r="C170" s="40"/>
      <c r="D170" s="40"/>
      <c r="E170" s="40"/>
      <c r="F170" s="40"/>
      <c r="G170" s="40"/>
      <c r="H170" s="40"/>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row>
    <row r="171" spans="1:57" s="20" customFormat="1" ht="12.75" customHeight="1" x14ac:dyDescent="0.3">
      <c r="A171" s="40"/>
      <c r="B171" s="40"/>
      <c r="C171" s="40"/>
      <c r="D171" s="40"/>
      <c r="E171" s="40"/>
      <c r="F171" s="40"/>
      <c r="G171" s="40"/>
      <c r="H171" s="40"/>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row>
    <row r="172" spans="1:57" s="20" customFormat="1" ht="12.75" customHeight="1" x14ac:dyDescent="0.3">
      <c r="A172" s="40"/>
      <c r="B172" s="40"/>
      <c r="C172" s="40"/>
      <c r="D172" s="40"/>
      <c r="E172" s="40"/>
      <c r="F172" s="40"/>
      <c r="G172" s="40"/>
      <c r="H172" s="40"/>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row>
    <row r="173" spans="1:57" s="20" customFormat="1" ht="12.75" customHeight="1" x14ac:dyDescent="0.3">
      <c r="A173" s="40"/>
      <c r="B173" s="40"/>
      <c r="C173" s="40"/>
      <c r="D173" s="40"/>
      <c r="E173" s="40"/>
      <c r="F173" s="40"/>
      <c r="G173" s="40"/>
      <c r="H173" s="40"/>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row>
    <row r="174" spans="1:57" s="20" customFormat="1" ht="12.75" customHeight="1" x14ac:dyDescent="0.3">
      <c r="A174" s="40"/>
      <c r="B174" s="40"/>
      <c r="C174" s="40"/>
      <c r="D174" s="40"/>
      <c r="E174" s="40"/>
      <c r="F174" s="40"/>
      <c r="G174" s="40"/>
      <c r="H174" s="40"/>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row>
    <row r="175" spans="1:57" s="20" customFormat="1" ht="12.75" customHeight="1" x14ac:dyDescent="0.3">
      <c r="A175" s="40"/>
      <c r="B175" s="40"/>
      <c r="C175" s="40"/>
      <c r="D175" s="40"/>
      <c r="E175" s="40"/>
      <c r="F175" s="40"/>
      <c r="G175" s="40"/>
      <c r="H175" s="40"/>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row>
    <row r="176" spans="1:57" s="20" customFormat="1" ht="12.75" customHeight="1" x14ac:dyDescent="0.3">
      <c r="A176" s="40"/>
      <c r="B176" s="40"/>
      <c r="C176" s="40"/>
      <c r="D176" s="40"/>
      <c r="E176" s="40"/>
      <c r="F176" s="40"/>
      <c r="G176" s="40"/>
      <c r="H176" s="40"/>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row>
    <row r="177" spans="1:57" s="20" customFormat="1" ht="12.75" customHeight="1" x14ac:dyDescent="0.3">
      <c r="A177" s="40"/>
      <c r="B177" s="40"/>
      <c r="C177" s="40"/>
      <c r="D177" s="40"/>
      <c r="E177" s="40"/>
      <c r="F177" s="40"/>
      <c r="G177" s="40"/>
      <c r="H177" s="40"/>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row>
    <row r="178" spans="1:57" s="20" customFormat="1" ht="12.75" customHeight="1" x14ac:dyDescent="0.3">
      <c r="A178" s="40"/>
      <c r="B178" s="40"/>
      <c r="C178" s="40"/>
      <c r="D178" s="40"/>
      <c r="E178" s="40"/>
      <c r="F178" s="40"/>
      <c r="G178" s="40"/>
      <c r="H178" s="40"/>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row>
    <row r="179" spans="1:57" s="20" customFormat="1" ht="12.75" customHeight="1" x14ac:dyDescent="0.3">
      <c r="A179" s="40"/>
      <c r="B179" s="40"/>
      <c r="C179" s="40"/>
      <c r="D179" s="40"/>
      <c r="E179" s="40"/>
      <c r="F179" s="40"/>
      <c r="G179" s="40"/>
      <c r="H179" s="40"/>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row>
    <row r="180" spans="1:57" s="20" customFormat="1" ht="12.75" customHeight="1" x14ac:dyDescent="0.3">
      <c r="A180" s="40"/>
      <c r="B180" s="40"/>
      <c r="C180" s="40"/>
      <c r="D180" s="40"/>
      <c r="E180" s="40"/>
      <c r="F180" s="40"/>
      <c r="G180" s="40"/>
      <c r="H180" s="40"/>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row>
    <row r="181" spans="1:57" s="20" customFormat="1" ht="12.75" customHeight="1" x14ac:dyDescent="0.3">
      <c r="A181" s="40"/>
      <c r="B181" s="40"/>
      <c r="C181" s="40"/>
      <c r="D181" s="40"/>
      <c r="E181" s="40"/>
      <c r="F181" s="40"/>
      <c r="G181" s="40"/>
      <c r="H181" s="40"/>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row>
    <row r="182" spans="1:57" s="20" customFormat="1" ht="12.75" customHeight="1" x14ac:dyDescent="0.3">
      <c r="A182" s="40"/>
      <c r="B182" s="40"/>
      <c r="C182" s="40"/>
      <c r="D182" s="40"/>
      <c r="E182" s="40"/>
      <c r="F182" s="40"/>
      <c r="G182" s="40"/>
      <c r="H182" s="40"/>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row>
    <row r="183" spans="1:57" s="20" customFormat="1" ht="12.75" customHeight="1" x14ac:dyDescent="0.3">
      <c r="A183" s="40"/>
      <c r="B183" s="40"/>
      <c r="C183" s="40"/>
      <c r="D183" s="40"/>
      <c r="E183" s="40"/>
      <c r="F183" s="40"/>
      <c r="G183" s="40"/>
      <c r="H183" s="40"/>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row>
    <row r="184" spans="1:57" s="20" customFormat="1" ht="12.75" customHeight="1" x14ac:dyDescent="0.3">
      <c r="A184" s="40"/>
      <c r="B184" s="40"/>
      <c r="C184" s="40"/>
      <c r="D184" s="40"/>
      <c r="E184" s="40"/>
      <c r="F184" s="40"/>
      <c r="G184" s="40"/>
      <c r="H184" s="40"/>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row>
    <row r="185" spans="1:57" s="20" customFormat="1" ht="12.75" customHeight="1" x14ac:dyDescent="0.3">
      <c r="A185" s="40"/>
      <c r="B185" s="40"/>
      <c r="C185" s="40"/>
      <c r="D185" s="40"/>
      <c r="E185" s="40"/>
      <c r="F185" s="40"/>
      <c r="G185" s="40"/>
      <c r="H185" s="40"/>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row>
    <row r="186" spans="1:57" s="20" customFormat="1" ht="12.75" customHeight="1" x14ac:dyDescent="0.3">
      <c r="A186" s="40"/>
      <c r="B186" s="40"/>
      <c r="C186" s="40"/>
      <c r="D186" s="40"/>
      <c r="E186" s="40"/>
      <c r="F186" s="40"/>
      <c r="G186" s="40"/>
      <c r="H186" s="40"/>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row>
    <row r="187" spans="1:57" s="20" customFormat="1" ht="12.75" customHeight="1" x14ac:dyDescent="0.3">
      <c r="A187" s="40"/>
      <c r="B187" s="40"/>
      <c r="C187" s="40"/>
      <c r="D187" s="40"/>
      <c r="E187" s="40"/>
      <c r="F187" s="40"/>
      <c r="G187" s="40"/>
      <c r="H187" s="40"/>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row>
    <row r="188" spans="1:57" s="20" customFormat="1" ht="12.75" customHeight="1" x14ac:dyDescent="0.3">
      <c r="A188" s="40"/>
      <c r="B188" s="40"/>
      <c r="C188" s="40"/>
      <c r="D188" s="40"/>
      <c r="E188" s="40"/>
      <c r="F188" s="40"/>
      <c r="G188" s="40"/>
      <c r="H188" s="40"/>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row>
    <row r="189" spans="1:57" s="20" customFormat="1" ht="12.75" customHeight="1" x14ac:dyDescent="0.3">
      <c r="A189" s="40"/>
      <c r="B189" s="40"/>
      <c r="C189" s="40"/>
      <c r="D189" s="40"/>
      <c r="E189" s="40"/>
      <c r="F189" s="40"/>
      <c r="G189" s="40"/>
      <c r="H189" s="40"/>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row>
    <row r="190" spans="1:57" s="20" customFormat="1" ht="12.75" customHeight="1" x14ac:dyDescent="0.3">
      <c r="A190" s="40"/>
      <c r="B190" s="40"/>
      <c r="C190" s="40"/>
      <c r="D190" s="40"/>
      <c r="E190" s="40"/>
      <c r="F190" s="40"/>
      <c r="G190" s="40"/>
      <c r="H190" s="40"/>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row>
    <row r="191" spans="1:57" s="20" customFormat="1" ht="12.75" customHeight="1" x14ac:dyDescent="0.3">
      <c r="A191" s="40"/>
      <c r="B191" s="40"/>
      <c r="C191" s="40"/>
      <c r="D191" s="40"/>
      <c r="E191" s="40"/>
      <c r="F191" s="40"/>
      <c r="G191" s="40"/>
      <c r="H191" s="40"/>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row>
    <row r="192" spans="1:57" s="20" customFormat="1" ht="12.75" customHeight="1" x14ac:dyDescent="0.3">
      <c r="A192" s="40"/>
      <c r="B192" s="40"/>
      <c r="C192" s="40"/>
      <c r="D192" s="40"/>
      <c r="E192" s="40"/>
      <c r="F192" s="40"/>
      <c r="G192" s="40"/>
      <c r="H192" s="40"/>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row>
    <row r="193" spans="1:57" s="20" customFormat="1" ht="12.75" customHeight="1" x14ac:dyDescent="0.3">
      <c r="A193" s="40"/>
      <c r="B193" s="40"/>
      <c r="C193" s="40"/>
      <c r="D193" s="40"/>
      <c r="E193" s="40"/>
      <c r="F193" s="40"/>
      <c r="G193" s="40"/>
      <c r="H193" s="40"/>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row>
    <row r="194" spans="1:57" s="20" customFormat="1" ht="12.75" customHeight="1" x14ac:dyDescent="0.3">
      <c r="A194" s="40"/>
      <c r="B194" s="40"/>
      <c r="C194" s="40"/>
      <c r="D194" s="40"/>
      <c r="E194" s="40"/>
      <c r="F194" s="40"/>
      <c r="G194" s="40"/>
      <c r="H194" s="40"/>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row>
    <row r="195" spans="1:57" s="20" customFormat="1" ht="12.75" customHeight="1" x14ac:dyDescent="0.3">
      <c r="A195" s="40"/>
      <c r="B195" s="40"/>
      <c r="C195" s="40"/>
      <c r="D195" s="40"/>
      <c r="E195" s="40"/>
      <c r="F195" s="40"/>
      <c r="G195" s="40"/>
      <c r="H195" s="40"/>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row>
    <row r="196" spans="1:57" s="20" customFormat="1" ht="12.75" customHeight="1" x14ac:dyDescent="0.3">
      <c r="A196" s="40"/>
      <c r="B196" s="40"/>
      <c r="C196" s="40"/>
      <c r="D196" s="40"/>
      <c r="E196" s="40"/>
      <c r="F196" s="40"/>
      <c r="G196" s="40"/>
      <c r="H196" s="40"/>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row>
    <row r="197" spans="1:57" s="20" customFormat="1" ht="12.75" customHeight="1" x14ac:dyDescent="0.3">
      <c r="A197" s="40"/>
      <c r="B197" s="40"/>
      <c r="C197" s="40"/>
      <c r="D197" s="40"/>
      <c r="E197" s="40"/>
      <c r="F197" s="40"/>
      <c r="G197" s="40"/>
      <c r="H197" s="40"/>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row>
    <row r="198" spans="1:57" s="20" customFormat="1" ht="12.75" customHeight="1" x14ac:dyDescent="0.3">
      <c r="A198" s="40"/>
      <c r="B198" s="40"/>
      <c r="C198" s="40"/>
      <c r="D198" s="40"/>
      <c r="E198" s="40"/>
      <c r="F198" s="40"/>
      <c r="G198" s="40"/>
      <c r="H198" s="40"/>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row>
    <row r="199" spans="1:57" s="20" customFormat="1" ht="12.75" customHeight="1" x14ac:dyDescent="0.3">
      <c r="A199" s="40"/>
      <c r="B199" s="40"/>
      <c r="C199" s="40"/>
      <c r="D199" s="40"/>
      <c r="E199" s="40"/>
      <c r="F199" s="40"/>
      <c r="G199" s="40"/>
      <c r="H199" s="40"/>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row>
    <row r="200" spans="1:57" s="20" customFormat="1" ht="12.75" customHeight="1" x14ac:dyDescent="0.3">
      <c r="A200" s="40"/>
      <c r="B200" s="40"/>
      <c r="C200" s="40"/>
      <c r="D200" s="40"/>
      <c r="E200" s="40"/>
      <c r="F200" s="40"/>
      <c r="G200" s="40"/>
      <c r="H200" s="40"/>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row>
    <row r="201" spans="1:57" s="20" customFormat="1" ht="12.75" customHeight="1" x14ac:dyDescent="0.3">
      <c r="A201" s="40"/>
      <c r="B201" s="40"/>
      <c r="C201" s="40"/>
      <c r="D201" s="40"/>
      <c r="E201" s="40"/>
      <c r="F201" s="40"/>
      <c r="G201" s="40"/>
      <c r="H201" s="40"/>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row>
    <row r="202" spans="1:57" s="20" customFormat="1" ht="12.75" customHeight="1" x14ac:dyDescent="0.3">
      <c r="A202" s="40"/>
      <c r="B202" s="40"/>
      <c r="C202" s="40"/>
      <c r="D202" s="40"/>
      <c r="E202" s="40"/>
      <c r="F202" s="40"/>
      <c r="G202" s="40"/>
      <c r="H202" s="40"/>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row>
    <row r="203" spans="1:57" s="20" customFormat="1" ht="12.75" customHeight="1" x14ac:dyDescent="0.3">
      <c r="A203" s="40"/>
      <c r="B203" s="40"/>
      <c r="C203" s="40"/>
      <c r="D203" s="40"/>
      <c r="E203" s="40"/>
      <c r="F203" s="40"/>
      <c r="G203" s="40"/>
      <c r="H203" s="40"/>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row>
    <row r="204" spans="1:57" s="20" customFormat="1" ht="12.75" customHeight="1" x14ac:dyDescent="0.3">
      <c r="A204" s="40"/>
      <c r="B204" s="40"/>
      <c r="C204" s="40"/>
      <c r="D204" s="40"/>
      <c r="E204" s="40"/>
      <c r="F204" s="40"/>
      <c r="G204" s="40"/>
      <c r="H204" s="40"/>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row>
    <row r="205" spans="1:57" s="20" customFormat="1" ht="12.75" customHeight="1" x14ac:dyDescent="0.3">
      <c r="A205" s="40"/>
      <c r="B205" s="40"/>
      <c r="C205" s="40"/>
      <c r="D205" s="40"/>
      <c r="E205" s="40"/>
      <c r="F205" s="40"/>
      <c r="G205" s="40"/>
      <c r="H205" s="40"/>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row>
    <row r="206" spans="1:57" s="20" customFormat="1" ht="12.75" customHeight="1" x14ac:dyDescent="0.3">
      <c r="A206" s="40"/>
      <c r="B206" s="40"/>
      <c r="C206" s="40"/>
      <c r="D206" s="40"/>
      <c r="E206" s="40"/>
      <c r="F206" s="40"/>
      <c r="G206" s="40"/>
      <c r="H206" s="40"/>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row>
    <row r="207" spans="1:57" s="20" customFormat="1" ht="12.75" customHeight="1" x14ac:dyDescent="0.3">
      <c r="A207" s="40"/>
      <c r="B207" s="40"/>
      <c r="C207" s="40"/>
      <c r="D207" s="40"/>
      <c r="E207" s="40"/>
      <c r="F207" s="40"/>
      <c r="G207" s="40"/>
      <c r="H207" s="40"/>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row>
    <row r="208" spans="1:57" s="20" customFormat="1" ht="12.75" customHeight="1" x14ac:dyDescent="0.3">
      <c r="A208" s="40"/>
      <c r="B208" s="40"/>
      <c r="C208" s="40"/>
      <c r="D208" s="40"/>
      <c r="E208" s="40"/>
      <c r="F208" s="40"/>
      <c r="G208" s="40"/>
      <c r="H208" s="40"/>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row>
    <row r="209" spans="1:57" s="20" customFormat="1" ht="12.75" customHeight="1" x14ac:dyDescent="0.3">
      <c r="A209" s="40"/>
      <c r="B209" s="40"/>
      <c r="C209" s="40"/>
      <c r="D209" s="40"/>
      <c r="E209" s="40"/>
      <c r="F209" s="40"/>
      <c r="G209" s="40"/>
      <c r="H209" s="40"/>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row>
    <row r="210" spans="1:57" s="20" customFormat="1" ht="12.75" customHeight="1" x14ac:dyDescent="0.3">
      <c r="A210" s="40"/>
      <c r="B210" s="40"/>
      <c r="C210" s="40"/>
      <c r="D210" s="40"/>
      <c r="E210" s="40"/>
      <c r="F210" s="40"/>
      <c r="G210" s="40"/>
      <c r="H210" s="40"/>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row>
    <row r="211" spans="1:57" s="20" customFormat="1" ht="12.75" customHeight="1" x14ac:dyDescent="0.3">
      <c r="A211" s="40"/>
      <c r="B211" s="40"/>
      <c r="C211" s="40"/>
      <c r="D211" s="40"/>
      <c r="E211" s="40"/>
      <c r="F211" s="40"/>
      <c r="G211" s="40"/>
      <c r="H211" s="40"/>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row>
    <row r="212" spans="1:57" s="20" customFormat="1" ht="12.75" customHeight="1" x14ac:dyDescent="0.3">
      <c r="A212" s="40"/>
      <c r="B212" s="40"/>
      <c r="C212" s="40"/>
      <c r="D212" s="40"/>
      <c r="E212" s="40"/>
      <c r="F212" s="13"/>
      <c r="G212" s="40"/>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row>
    <row r="213" spans="1:57" s="20" customFormat="1" ht="12.75" customHeight="1" x14ac:dyDescent="0.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row>
    <row r="214" spans="1:57" s="20" customFormat="1" ht="12.75" customHeight="1" x14ac:dyDescent="0.3">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row>
    <row r="215" spans="1:57" s="20" customFormat="1" ht="12.75" customHeight="1" x14ac:dyDescent="0.3">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row>
    <row r="216" spans="1:57" s="20" customFormat="1" ht="12.75" customHeight="1" x14ac:dyDescent="0.3">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row>
    <row r="217" spans="1:57" s="20" customFormat="1" ht="12.75" customHeight="1" x14ac:dyDescent="0.3">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row>
    <row r="218" spans="1:57" s="20" customFormat="1" ht="12.75" customHeight="1" x14ac:dyDescent="0.3">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row>
    <row r="219" spans="1:57" s="20" customFormat="1" ht="12.75" customHeight="1" x14ac:dyDescent="0.3">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row>
    <row r="220" spans="1:57" s="20" customFormat="1" ht="12.75" customHeight="1" x14ac:dyDescent="0.3">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row>
    <row r="221" spans="1:57" s="20" customFormat="1" ht="12.75" customHeight="1" x14ac:dyDescent="0.3">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row>
    <row r="222" spans="1:57" s="20" customFormat="1" ht="12.75" customHeight="1" x14ac:dyDescent="0.3">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row>
    <row r="223" spans="1:57" s="20" customFormat="1" ht="12.75" customHeight="1" x14ac:dyDescent="0.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row>
    <row r="224" spans="1:57" s="20" customFormat="1" ht="12.75" customHeight="1" x14ac:dyDescent="0.3">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row>
    <row r="225" spans="1:57" s="20" customFormat="1" ht="12.75" customHeight="1" x14ac:dyDescent="0.3">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row>
    <row r="226" spans="1:57" s="20" customFormat="1" ht="12.75" customHeight="1" x14ac:dyDescent="0.3">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row>
    <row r="227" spans="1:57" s="20" customFormat="1" ht="12.75" customHeight="1" x14ac:dyDescent="0.3">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row>
    <row r="228" spans="1:57" s="20" customFormat="1" ht="12.75" customHeight="1" x14ac:dyDescent="0.3">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row>
    <row r="229" spans="1:57" s="20" customFormat="1" ht="12.75" customHeight="1" x14ac:dyDescent="0.3">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row>
    <row r="230" spans="1:57" s="20" customFormat="1" ht="12.75" customHeight="1" x14ac:dyDescent="0.3">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row>
    <row r="231" spans="1:57" s="20" customFormat="1" ht="12.75" customHeight="1" x14ac:dyDescent="0.3">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row>
    <row r="232" spans="1:57" s="20" customFormat="1" ht="12.75" customHeight="1" x14ac:dyDescent="0.3">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row>
    <row r="233" spans="1:57" s="20" customFormat="1" ht="12.75" customHeight="1" x14ac:dyDescent="0.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row>
    <row r="234" spans="1:57" s="20" customFormat="1" ht="12.75" customHeight="1" x14ac:dyDescent="0.3">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row>
    <row r="235" spans="1:57" s="20" customFormat="1" ht="12.75" customHeight="1" x14ac:dyDescent="0.3">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row>
    <row r="236" spans="1:57" s="20" customFormat="1" ht="12.75" customHeight="1" x14ac:dyDescent="0.3">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row>
    <row r="237" spans="1:57" s="20" customFormat="1" ht="12.75" customHeight="1" x14ac:dyDescent="0.3">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row>
    <row r="238" spans="1:57" s="20" customFormat="1" ht="12.75" customHeight="1" x14ac:dyDescent="0.3">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row>
    <row r="239" spans="1:57" s="20" customFormat="1" ht="12.75" customHeight="1" x14ac:dyDescent="0.3">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row>
    <row r="240" spans="1:57" s="20" customFormat="1" ht="12.75" customHeight="1" x14ac:dyDescent="0.3">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row>
    <row r="241" spans="1:57" s="20" customFormat="1" ht="12.75" customHeight="1" x14ac:dyDescent="0.3">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row>
    <row r="242" spans="1:57" s="20" customFormat="1" ht="12.75" customHeight="1" x14ac:dyDescent="0.3">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row>
    <row r="243" spans="1:57" s="20" customFormat="1" ht="12.75" customHeight="1" x14ac:dyDescent="0.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row>
    <row r="244" spans="1:57" s="20" customFormat="1" ht="12.75" customHeight="1" x14ac:dyDescent="0.3">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row>
    <row r="245" spans="1:57" s="20" customFormat="1" ht="12.75" customHeight="1" x14ac:dyDescent="0.3">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row>
    <row r="246" spans="1:57" s="20" customFormat="1" ht="12.75" customHeight="1" x14ac:dyDescent="0.3">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row>
    <row r="247" spans="1:57" s="20" customFormat="1" ht="12.75" customHeight="1" x14ac:dyDescent="0.3">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row>
    <row r="248" spans="1:57" s="20" customFormat="1" ht="12.75" customHeight="1" x14ac:dyDescent="0.3">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row>
    <row r="249" spans="1:57" s="20" customFormat="1" ht="12.75" customHeight="1" x14ac:dyDescent="0.3">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row>
    <row r="250" spans="1:57" s="20" customFormat="1" ht="12.75" customHeight="1" x14ac:dyDescent="0.3">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row>
    <row r="251" spans="1:57" s="20" customFormat="1" ht="12.75" customHeight="1" x14ac:dyDescent="0.3">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row>
    <row r="252" spans="1:57" s="20" customFormat="1" ht="12.75" customHeight="1" x14ac:dyDescent="0.3">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row>
    <row r="253" spans="1:57" s="20" customFormat="1" ht="12.75" customHeight="1" x14ac:dyDescent="0.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row>
    <row r="254" spans="1:57" s="20" customFormat="1" ht="12.75" customHeight="1" x14ac:dyDescent="0.3">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row>
    <row r="255" spans="1:57" s="20" customFormat="1" ht="12.75" customHeight="1" x14ac:dyDescent="0.3">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row>
    <row r="256" spans="1:57" s="20" customFormat="1" ht="12.75" customHeight="1" x14ac:dyDescent="0.3">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row>
    <row r="257" spans="1:57" s="20" customFormat="1" ht="12.75" customHeight="1" x14ac:dyDescent="0.3">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row>
    <row r="258" spans="1:57" s="20" customFormat="1" ht="12.75" customHeight="1" x14ac:dyDescent="0.3">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row>
    <row r="259" spans="1:57" s="20" customFormat="1" ht="12.75" customHeight="1" x14ac:dyDescent="0.3">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row>
    <row r="260" spans="1:57" s="20" customFormat="1" ht="12.75" customHeight="1" x14ac:dyDescent="0.3">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row>
    <row r="261" spans="1:57" s="20" customFormat="1" ht="12.75" customHeight="1" x14ac:dyDescent="0.3">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row>
    <row r="262" spans="1:57" s="20" customFormat="1" ht="12.75" customHeight="1" x14ac:dyDescent="0.3">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row>
    <row r="263" spans="1:57" s="20" customFormat="1" ht="12.75" customHeight="1" x14ac:dyDescent="0.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row>
    <row r="264" spans="1:57" s="20" customFormat="1" ht="12.75" customHeight="1" x14ac:dyDescent="0.3">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row>
    <row r="265" spans="1:57" s="20" customFormat="1" ht="12.75" customHeight="1" x14ac:dyDescent="0.3">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row>
    <row r="266" spans="1:57" s="20" customFormat="1" ht="12.75" customHeight="1" x14ac:dyDescent="0.3">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row>
    <row r="267" spans="1:57" s="20" customFormat="1" ht="12.75" customHeight="1" x14ac:dyDescent="0.3">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row>
    <row r="268" spans="1:57" s="20" customFormat="1" ht="12.75" customHeight="1" x14ac:dyDescent="0.3">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row>
    <row r="269" spans="1:57" s="20" customFormat="1" ht="12.75" customHeight="1" x14ac:dyDescent="0.3">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row>
    <row r="270" spans="1:57" s="20" customFormat="1" ht="12.75" customHeight="1" x14ac:dyDescent="0.3">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row>
    <row r="271" spans="1:57" s="20" customFormat="1" ht="12.75" customHeight="1" x14ac:dyDescent="0.3">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row>
    <row r="272" spans="1:57" s="20" customFormat="1" ht="12.75" customHeight="1" x14ac:dyDescent="0.3">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row>
    <row r="273" spans="1:57" s="20" customFormat="1" ht="12.75" customHeight="1" x14ac:dyDescent="0.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row>
    <row r="274" spans="1:57" s="20" customFormat="1" ht="12.75" customHeight="1" x14ac:dyDescent="0.3">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row>
    <row r="275" spans="1:57" s="20" customFormat="1" ht="12.75" customHeight="1" x14ac:dyDescent="0.3">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row>
    <row r="276" spans="1:57" s="20" customFormat="1" ht="12.75" customHeight="1" x14ac:dyDescent="0.3">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row>
    <row r="277" spans="1:57" s="20" customFormat="1" ht="12.75" customHeight="1" x14ac:dyDescent="0.3">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row>
    <row r="278" spans="1:57" s="20" customFormat="1" ht="12.75" customHeight="1" x14ac:dyDescent="0.3">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row>
    <row r="279" spans="1:57" s="20" customFormat="1" ht="12.75" customHeight="1" x14ac:dyDescent="0.3">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row>
    <row r="280" spans="1:57" s="20" customFormat="1" ht="12.75" customHeight="1" x14ac:dyDescent="0.3">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row>
    <row r="281" spans="1:57" s="20" customFormat="1" ht="12.75" customHeight="1" x14ac:dyDescent="0.3">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row>
    <row r="282" spans="1:57" s="20" customFormat="1" ht="12.75" customHeight="1" x14ac:dyDescent="0.3">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row>
    <row r="283" spans="1:57" s="20" customFormat="1" ht="12.75" customHeight="1" x14ac:dyDescent="0.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row>
    <row r="284" spans="1:57" s="20" customFormat="1" ht="12.75" customHeight="1" x14ac:dyDescent="0.3">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row>
    <row r="285" spans="1:57" s="20" customFormat="1" ht="12.75" customHeight="1" x14ac:dyDescent="0.3">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row>
    <row r="286" spans="1:57" s="20" customFormat="1" ht="12.75" customHeight="1" x14ac:dyDescent="0.3">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row>
    <row r="287" spans="1:57" s="20" customFormat="1" ht="12.75" customHeight="1" x14ac:dyDescent="0.3">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row>
    <row r="288" spans="1:57" s="20" customFormat="1" ht="12.75" customHeight="1" x14ac:dyDescent="0.3">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row>
    <row r="289" spans="1:57" s="20" customFormat="1" ht="12.75" customHeight="1" x14ac:dyDescent="0.3">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row>
    <row r="290" spans="1:57" s="20" customFormat="1" ht="12.75" customHeight="1" x14ac:dyDescent="0.3">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row>
    <row r="291" spans="1:57" s="20" customFormat="1" ht="12.75" customHeight="1" x14ac:dyDescent="0.3">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row>
    <row r="292" spans="1:57" s="20" customFormat="1" ht="12.75" customHeight="1" x14ac:dyDescent="0.3">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row>
    <row r="293" spans="1:57" s="20" customFormat="1" ht="12.75" customHeight="1" x14ac:dyDescent="0.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row>
    <row r="294" spans="1:57" s="20" customFormat="1" ht="12.75" customHeight="1" x14ac:dyDescent="0.3">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row>
    <row r="295" spans="1:57" s="20" customFormat="1" ht="12.75" customHeight="1" x14ac:dyDescent="0.3">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row>
    <row r="296" spans="1:57" s="20" customFormat="1" ht="12.75" customHeight="1" x14ac:dyDescent="0.3">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row>
    <row r="297" spans="1:57" s="20" customFormat="1" ht="12.75" customHeight="1" x14ac:dyDescent="0.3">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row>
    <row r="298" spans="1:57" s="20" customFormat="1" ht="12.75" customHeight="1" x14ac:dyDescent="0.3">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row>
    <row r="299" spans="1:57" s="20" customFormat="1" ht="12.75" customHeight="1" x14ac:dyDescent="0.3">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row>
    <row r="300" spans="1:57" s="20" customFormat="1" ht="12.75" customHeight="1" x14ac:dyDescent="0.3">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row>
    <row r="301" spans="1:57" s="20" customFormat="1" ht="12.75" customHeight="1" x14ac:dyDescent="0.3">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row>
    <row r="302" spans="1:57" s="20" customFormat="1" ht="12.75" customHeight="1" x14ac:dyDescent="0.3">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row>
    <row r="303" spans="1:57" s="20" customFormat="1" ht="12.75" customHeight="1" x14ac:dyDescent="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row>
    <row r="304" spans="1:57" s="20" customFormat="1" ht="12.75" customHeight="1" x14ac:dyDescent="0.3">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row>
    <row r="305" spans="1:57" s="20" customFormat="1" ht="12.75" customHeight="1" x14ac:dyDescent="0.3">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row>
    <row r="306" spans="1:57" s="20" customFormat="1" ht="12.75" customHeight="1" x14ac:dyDescent="0.3">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row>
    <row r="307" spans="1:57" s="20" customFormat="1" ht="12.75" customHeight="1" x14ac:dyDescent="0.3">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row>
    <row r="308" spans="1:57" s="20" customFormat="1" ht="12.75" customHeight="1" x14ac:dyDescent="0.3">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row>
    <row r="309" spans="1:57" s="20" customFormat="1" ht="12.75" customHeight="1" x14ac:dyDescent="0.3">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row>
    <row r="310" spans="1:57" s="20" customFormat="1" ht="12.75" customHeight="1" x14ac:dyDescent="0.3">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row>
    <row r="311" spans="1:57" s="20" customFormat="1" ht="12.75" customHeight="1" x14ac:dyDescent="0.3">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row>
    <row r="312" spans="1:57" s="20" customFormat="1" ht="12.75" customHeight="1" x14ac:dyDescent="0.3">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row>
    <row r="313" spans="1:57" s="20" customFormat="1" ht="12.75" customHeight="1" x14ac:dyDescent="0.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row>
    <row r="314" spans="1:57" s="20" customFormat="1" ht="12.75" customHeight="1" x14ac:dyDescent="0.3">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row>
    <row r="315" spans="1:57" s="20" customFormat="1" ht="12.75" customHeight="1" x14ac:dyDescent="0.3">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row>
    <row r="316" spans="1:57" s="20" customFormat="1" ht="12.75" customHeight="1" x14ac:dyDescent="0.3">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row>
    <row r="317" spans="1:57" s="20" customFormat="1" ht="12.75" customHeight="1" x14ac:dyDescent="0.3">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row>
    <row r="318" spans="1:57" s="20" customFormat="1" ht="12.75" customHeight="1" x14ac:dyDescent="0.3">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row>
    <row r="319" spans="1:57" s="20" customFormat="1" ht="12.75" customHeight="1" x14ac:dyDescent="0.3">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row>
    <row r="320" spans="1:57" s="20" customFormat="1" ht="12.75" customHeight="1" x14ac:dyDescent="0.3">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row>
    <row r="321" spans="1:57" s="20" customFormat="1" ht="12.75" customHeight="1" x14ac:dyDescent="0.3">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row>
    <row r="322" spans="1:57" s="20" customFormat="1" ht="12.75" customHeight="1" x14ac:dyDescent="0.3">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row>
    <row r="323" spans="1:57" s="20" customFormat="1" ht="12.75" customHeight="1" x14ac:dyDescent="0.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row>
    <row r="324" spans="1:57" s="20" customFormat="1" ht="12.75" customHeight="1" x14ac:dyDescent="0.3">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row>
    <row r="325" spans="1:57" s="20" customFormat="1" ht="12.75" customHeight="1" x14ac:dyDescent="0.3">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row>
    <row r="326" spans="1:57" s="20" customFormat="1" ht="12.75" customHeight="1" x14ac:dyDescent="0.3">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row>
    <row r="327" spans="1:57" s="20" customFormat="1" ht="12.75" customHeight="1" x14ac:dyDescent="0.3">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row>
    <row r="328" spans="1:57" s="20" customFormat="1" ht="12.75" customHeight="1" x14ac:dyDescent="0.3">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row>
    <row r="329" spans="1:57" s="20" customFormat="1" ht="12.75" customHeight="1" x14ac:dyDescent="0.3">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row>
    <row r="330" spans="1:57" s="20" customFormat="1" ht="12.75" customHeight="1" x14ac:dyDescent="0.3">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row>
    <row r="331" spans="1:57" s="20" customFormat="1" ht="12.75" customHeight="1" x14ac:dyDescent="0.3">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row>
    <row r="332" spans="1:57" s="20" customFormat="1" ht="12.75" customHeight="1" x14ac:dyDescent="0.3">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row>
    <row r="333" spans="1:57" s="20" customFormat="1" ht="12.75" customHeight="1" x14ac:dyDescent="0.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row>
    <row r="334" spans="1:57" s="20" customFormat="1" ht="12.75" customHeight="1" x14ac:dyDescent="0.3">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row>
    <row r="335" spans="1:57" s="20" customFormat="1" ht="12.75" customHeight="1" x14ac:dyDescent="0.3">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row>
    <row r="336" spans="1:57" s="20" customFormat="1" ht="12.75" customHeight="1" x14ac:dyDescent="0.3">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row>
    <row r="337" spans="1:57" s="20" customFormat="1" ht="12.75" customHeight="1" x14ac:dyDescent="0.3">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row>
    <row r="338" spans="1:57" s="20" customFormat="1" ht="12.75" customHeight="1" x14ac:dyDescent="0.3">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row>
    <row r="339" spans="1:57" s="20" customFormat="1" ht="12.75" customHeight="1" x14ac:dyDescent="0.3">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row>
    <row r="340" spans="1:57" s="20" customFormat="1" ht="12.75" customHeight="1" x14ac:dyDescent="0.3">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row>
    <row r="341" spans="1:57" s="20" customFormat="1" ht="12.75" customHeight="1" x14ac:dyDescent="0.3">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row>
    <row r="342" spans="1:57" s="20" customFormat="1" ht="12.75" customHeight="1" x14ac:dyDescent="0.3">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row>
    <row r="343" spans="1:57" s="20" customFormat="1" ht="12.75" customHeight="1" x14ac:dyDescent="0.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row>
    <row r="344" spans="1:57" s="20" customFormat="1" ht="12.75" customHeight="1" x14ac:dyDescent="0.3">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row>
    <row r="345" spans="1:57" s="20" customFormat="1" ht="12.75" customHeight="1" x14ac:dyDescent="0.3">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row>
    <row r="346" spans="1:57" s="20" customFormat="1" ht="12.75" customHeight="1" x14ac:dyDescent="0.3">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row>
    <row r="347" spans="1:57" s="20" customFormat="1" ht="12.75" customHeight="1" x14ac:dyDescent="0.3">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row>
    <row r="348" spans="1:57" s="20" customFormat="1" ht="12.75" customHeight="1" x14ac:dyDescent="0.3">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row>
    <row r="349" spans="1:57" s="20" customFormat="1" ht="12.75" customHeight="1" x14ac:dyDescent="0.3">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row>
    <row r="350" spans="1:57" s="20" customFormat="1" ht="12.75" customHeight="1" x14ac:dyDescent="0.3">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row>
    <row r="351" spans="1:57" s="20" customFormat="1" ht="12.75" customHeight="1" x14ac:dyDescent="0.3">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row>
    <row r="352" spans="1:57" s="20" customFormat="1" ht="12.75" customHeight="1" x14ac:dyDescent="0.3">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row>
    <row r="353" spans="1:57" s="20" customFormat="1" ht="12.75" customHeight="1" x14ac:dyDescent="0.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row>
    <row r="354" spans="1:57" s="20" customFormat="1" ht="12.75" customHeight="1" x14ac:dyDescent="0.3">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row>
    <row r="355" spans="1:57" s="20" customFormat="1" ht="12.75" customHeight="1" x14ac:dyDescent="0.3">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row>
    <row r="356" spans="1:57" s="20" customFormat="1" ht="12.75" customHeight="1" x14ac:dyDescent="0.3">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row>
    <row r="357" spans="1:57" s="20" customFormat="1" ht="12.75" customHeight="1" x14ac:dyDescent="0.3">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row>
    <row r="358" spans="1:57" s="20" customFormat="1" ht="12.75" customHeight="1" x14ac:dyDescent="0.3">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row>
    <row r="359" spans="1:57" s="20" customFormat="1" ht="12.75" customHeight="1" x14ac:dyDescent="0.3">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row>
    <row r="360" spans="1:57" s="20" customFormat="1" ht="12.75" customHeight="1" x14ac:dyDescent="0.3">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row>
    <row r="361" spans="1:57" s="20" customFormat="1" ht="12.75" customHeight="1" x14ac:dyDescent="0.3">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row>
    <row r="362" spans="1:57" s="20" customFormat="1" ht="12.75" customHeight="1" x14ac:dyDescent="0.3">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row>
    <row r="363" spans="1:57" s="20" customFormat="1" ht="12.75" customHeight="1" x14ac:dyDescent="0.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row>
    <row r="364" spans="1:57" s="20" customFormat="1" ht="12.75" customHeight="1" x14ac:dyDescent="0.3">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row>
    <row r="365" spans="1:57" s="20" customFormat="1" ht="12.75" customHeight="1" x14ac:dyDescent="0.3">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row>
    <row r="366" spans="1:57" s="20" customFormat="1" ht="12.75" customHeight="1" x14ac:dyDescent="0.3">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row>
    <row r="367" spans="1:57" s="20" customFormat="1" ht="12.75" customHeight="1" x14ac:dyDescent="0.3">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row>
    <row r="368" spans="1:57" s="20" customFormat="1" ht="12.75" customHeight="1" x14ac:dyDescent="0.3">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row>
    <row r="369" spans="1:57" s="20" customFormat="1" ht="12.75" customHeight="1" x14ac:dyDescent="0.3">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row>
    <row r="370" spans="1:57" s="20" customFormat="1" ht="12.75" customHeight="1" x14ac:dyDescent="0.3">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row>
    <row r="371" spans="1:57" s="20" customFormat="1" ht="12.75" customHeight="1" x14ac:dyDescent="0.3">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row>
    <row r="372" spans="1:57" s="20" customFormat="1" ht="12.75" customHeight="1" x14ac:dyDescent="0.3">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row>
    <row r="373" spans="1:57" s="20" customFormat="1" ht="12.75" customHeight="1" x14ac:dyDescent="0.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row>
    <row r="374" spans="1:57" s="20" customFormat="1" ht="12.75" customHeight="1" x14ac:dyDescent="0.3">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row>
    <row r="375" spans="1:57" s="20" customFormat="1" ht="12.75" customHeight="1" x14ac:dyDescent="0.3">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row>
    <row r="376" spans="1:57" s="20" customFormat="1" ht="12.75" customHeight="1" x14ac:dyDescent="0.3">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row>
    <row r="377" spans="1:57" s="20" customFormat="1" ht="12.75" customHeight="1" x14ac:dyDescent="0.3">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row>
    <row r="378" spans="1:57" s="20" customFormat="1" ht="12.75" customHeight="1" x14ac:dyDescent="0.3">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row>
    <row r="379" spans="1:57" s="20" customFormat="1" ht="12.75" customHeight="1" x14ac:dyDescent="0.3">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row>
    <row r="380" spans="1:57" s="20" customFormat="1" ht="12.75" customHeight="1" x14ac:dyDescent="0.3">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row>
    <row r="381" spans="1:57" s="20" customFormat="1" ht="12.75" customHeight="1" x14ac:dyDescent="0.3">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row>
    <row r="382" spans="1:57" s="20" customFormat="1" ht="12.75" customHeight="1" x14ac:dyDescent="0.3">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row>
    <row r="383" spans="1:57" s="20" customFormat="1" ht="12.75" customHeight="1" x14ac:dyDescent="0.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row>
    <row r="384" spans="1:57" s="20" customFormat="1" ht="12.75" customHeight="1" x14ac:dyDescent="0.3">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row>
    <row r="385" spans="1:57" s="20" customFormat="1" ht="12.75" customHeight="1" x14ac:dyDescent="0.3">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row>
    <row r="386" spans="1:57" s="20" customFormat="1" ht="12.75" customHeight="1" x14ac:dyDescent="0.3">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row>
    <row r="387" spans="1:57" s="20" customFormat="1" ht="12.75" customHeight="1" x14ac:dyDescent="0.3">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row>
    <row r="388" spans="1:57" s="20" customFormat="1" ht="12.75" customHeight="1" x14ac:dyDescent="0.3">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row>
    <row r="389" spans="1:57" s="20" customFormat="1" ht="12.75" customHeight="1" x14ac:dyDescent="0.3">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row>
    <row r="390" spans="1:57" s="20" customFormat="1" ht="12.75" customHeight="1" x14ac:dyDescent="0.3">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row>
    <row r="391" spans="1:57" s="20" customFormat="1" ht="12.75" customHeight="1" x14ac:dyDescent="0.3">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row>
    <row r="392" spans="1:57" s="20" customFormat="1" ht="12.75" customHeight="1" x14ac:dyDescent="0.3">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row>
    <row r="393" spans="1:57" s="20" customFormat="1" ht="12.75" customHeight="1" x14ac:dyDescent="0.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row>
    <row r="394" spans="1:57" s="20" customFormat="1" ht="12.75" customHeight="1" x14ac:dyDescent="0.3">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row>
    <row r="395" spans="1:57" s="20" customFormat="1" ht="12.75" customHeight="1" x14ac:dyDescent="0.3">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row>
    <row r="396" spans="1:57" s="20" customFormat="1" ht="12.75" customHeight="1" x14ac:dyDescent="0.3">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row>
    <row r="397" spans="1:57" s="20" customFormat="1" ht="12.75" customHeight="1" x14ac:dyDescent="0.3">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row>
    <row r="398" spans="1:57" s="20" customFormat="1" ht="12.75" customHeight="1" x14ac:dyDescent="0.3">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row>
    <row r="399" spans="1:57" s="20" customFormat="1" ht="12.75" customHeight="1" x14ac:dyDescent="0.3">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row>
    <row r="400" spans="1:57" s="20" customFormat="1" ht="12.75" customHeight="1" x14ac:dyDescent="0.3">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row>
    <row r="401" spans="1:57" s="20" customFormat="1" ht="12.75" customHeight="1" x14ac:dyDescent="0.3">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row>
    <row r="402" spans="1:57" s="20" customFormat="1" ht="12.75" customHeight="1" x14ac:dyDescent="0.3">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row>
    <row r="403" spans="1:57" s="20" customFormat="1" ht="12.75" customHeight="1" x14ac:dyDescent="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row>
    <row r="404" spans="1:57" s="20" customFormat="1" ht="12.75" customHeight="1" x14ac:dyDescent="0.3">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row>
    <row r="405" spans="1:57" s="20" customFormat="1" ht="12.75" customHeight="1" x14ac:dyDescent="0.3">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row>
    <row r="406" spans="1:57" s="20" customFormat="1" ht="12.75" customHeight="1" x14ac:dyDescent="0.3">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row>
    <row r="407" spans="1:57" s="20" customFormat="1" ht="12.75" customHeight="1" x14ac:dyDescent="0.3">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row>
    <row r="408" spans="1:57" s="20" customFormat="1" ht="12.75" customHeight="1" x14ac:dyDescent="0.3">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row>
    <row r="409" spans="1:57" s="20" customFormat="1" ht="12.75" customHeight="1" x14ac:dyDescent="0.3">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row>
    <row r="410" spans="1:57" s="20" customFormat="1" ht="12.75" customHeight="1" x14ac:dyDescent="0.3">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row>
    <row r="411" spans="1:57" s="20" customFormat="1" ht="12.75" customHeight="1" x14ac:dyDescent="0.3">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row>
    <row r="412" spans="1:57" s="20" customFormat="1" ht="12.75" customHeight="1" x14ac:dyDescent="0.3">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row>
    <row r="413" spans="1:57" s="20" customFormat="1" ht="12.75" customHeight="1" x14ac:dyDescent="0.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row>
    <row r="414" spans="1:57" s="20" customFormat="1" ht="12.75" customHeight="1" x14ac:dyDescent="0.3">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row>
    <row r="415" spans="1:57" s="20" customFormat="1" ht="12.75" customHeight="1" x14ac:dyDescent="0.3">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row>
    <row r="416" spans="1:57" s="20" customFormat="1" ht="12.75" customHeight="1" x14ac:dyDescent="0.3">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row>
    <row r="417" spans="1:57" s="20" customFormat="1" ht="12.75" customHeight="1" x14ac:dyDescent="0.3">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row>
    <row r="418" spans="1:57" s="20" customFormat="1" ht="12.75" customHeight="1" x14ac:dyDescent="0.3">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row>
    <row r="419" spans="1:57" s="20" customFormat="1" ht="12.75" customHeight="1" x14ac:dyDescent="0.3">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row>
    <row r="420" spans="1:57" s="20" customFormat="1" ht="12.75" customHeight="1" x14ac:dyDescent="0.3">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row>
    <row r="421" spans="1:57" s="20" customFormat="1" ht="12.75" customHeight="1" x14ac:dyDescent="0.3">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row>
    <row r="422" spans="1:57" s="20" customFormat="1" ht="12.75" customHeight="1" x14ac:dyDescent="0.3">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row>
    <row r="423" spans="1:57" s="20" customFormat="1" ht="12.75" customHeight="1" x14ac:dyDescent="0.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row>
    <row r="424" spans="1:57" s="20" customFormat="1" ht="12.75" customHeight="1" x14ac:dyDescent="0.3">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row>
    <row r="425" spans="1:57" s="20" customFormat="1" ht="12.75" customHeight="1" x14ac:dyDescent="0.3">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row>
    <row r="426" spans="1:57" s="20" customFormat="1" ht="12.75" customHeight="1" x14ac:dyDescent="0.3">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row>
    <row r="427" spans="1:57" s="20" customFormat="1" ht="12.75" customHeight="1" x14ac:dyDescent="0.3">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row>
    <row r="428" spans="1:57" s="20" customFormat="1" ht="12.75" customHeight="1" x14ac:dyDescent="0.3">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row>
    <row r="429" spans="1:57" s="20" customFormat="1" ht="12.75" customHeight="1" x14ac:dyDescent="0.3">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row>
    <row r="430" spans="1:57" s="20" customFormat="1" ht="12.75" customHeight="1" x14ac:dyDescent="0.3">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row>
    <row r="431" spans="1:57" s="20" customFormat="1" ht="12.75" customHeight="1" x14ac:dyDescent="0.3">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row>
    <row r="432" spans="1:57" s="20" customFormat="1" ht="12.75" customHeight="1" x14ac:dyDescent="0.3">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row>
    <row r="433" spans="1:57" s="20" customFormat="1" ht="12.75" customHeight="1" x14ac:dyDescent="0.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row>
    <row r="434" spans="1:57" s="20" customFormat="1" ht="12.75" customHeight="1" x14ac:dyDescent="0.3">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row>
    <row r="435" spans="1:57" s="20" customFormat="1" ht="12.75" customHeight="1" x14ac:dyDescent="0.3">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row>
    <row r="436" spans="1:57" s="20" customFormat="1" ht="12.75" customHeight="1" x14ac:dyDescent="0.3">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row>
    <row r="437" spans="1:57" s="20" customFormat="1" ht="12.75" customHeight="1" x14ac:dyDescent="0.3">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row>
    <row r="438" spans="1:57" s="20" customFormat="1" ht="12.75" customHeight="1" x14ac:dyDescent="0.3">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row>
    <row r="439" spans="1:57" s="20" customFormat="1" ht="12.75" customHeight="1" x14ac:dyDescent="0.3">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row>
    <row r="440" spans="1:57" s="20" customFormat="1" ht="12.75" customHeight="1" x14ac:dyDescent="0.3">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row>
    <row r="441" spans="1:57" s="20" customFormat="1" ht="12.75" customHeight="1" x14ac:dyDescent="0.3">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row>
    <row r="442" spans="1:57" s="20" customFormat="1" ht="12.75" customHeight="1" x14ac:dyDescent="0.3">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row>
    <row r="443" spans="1:57" s="20" customFormat="1" ht="12.75" customHeight="1" x14ac:dyDescent="0.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row>
    <row r="444" spans="1:57" s="20" customFormat="1" ht="12.75" customHeight="1" x14ac:dyDescent="0.3">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row>
    <row r="445" spans="1:57" s="20" customFormat="1" ht="12.75" customHeight="1" x14ac:dyDescent="0.3">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row>
    <row r="446" spans="1:57" s="20" customFormat="1" ht="12.75" customHeight="1" x14ac:dyDescent="0.3">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row>
    <row r="447" spans="1:57" s="20" customFormat="1" ht="12.75" customHeight="1" x14ac:dyDescent="0.3">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row>
    <row r="448" spans="1:57" s="20" customFormat="1" ht="12.75" customHeight="1" x14ac:dyDescent="0.3">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row>
    <row r="449" spans="1:57" s="20" customFormat="1" ht="12.75" customHeight="1" x14ac:dyDescent="0.3">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row>
    <row r="450" spans="1:57" s="20" customFormat="1" ht="12.75" customHeight="1" x14ac:dyDescent="0.3">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row>
    <row r="451" spans="1:57" s="20" customFormat="1" ht="12.75" customHeight="1" x14ac:dyDescent="0.3">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row>
    <row r="452" spans="1:57" s="20" customFormat="1" ht="12.75" customHeight="1" x14ac:dyDescent="0.3">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row>
    <row r="453" spans="1:57" s="20" customFormat="1" ht="12.75" customHeight="1" x14ac:dyDescent="0.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row>
    <row r="454" spans="1:57" s="20" customFormat="1" ht="12.75" customHeight="1" x14ac:dyDescent="0.3">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row>
    <row r="455" spans="1:57" s="20" customFormat="1" ht="12.75" customHeight="1" x14ac:dyDescent="0.3">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row>
    <row r="456" spans="1:57" s="20" customFormat="1" ht="12.75" customHeight="1" x14ac:dyDescent="0.3">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row>
    <row r="457" spans="1:57" s="20" customFormat="1" ht="12.75" customHeight="1" x14ac:dyDescent="0.3">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row>
    <row r="458" spans="1:57" s="20" customFormat="1" ht="12.75" customHeight="1" x14ac:dyDescent="0.3">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row>
    <row r="459" spans="1:57" s="20" customFormat="1" ht="12.75" customHeight="1" x14ac:dyDescent="0.3">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row>
    <row r="460" spans="1:57" s="20" customFormat="1" ht="12.75" customHeight="1" x14ac:dyDescent="0.3">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row>
    <row r="461" spans="1:57" s="20" customFormat="1" ht="12.75" customHeight="1" x14ac:dyDescent="0.3">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row>
    <row r="462" spans="1:57" s="20" customFormat="1" ht="12.75" customHeight="1" x14ac:dyDescent="0.3">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row>
    <row r="463" spans="1:57" s="20" customFormat="1" ht="12.75" customHeight="1" x14ac:dyDescent="0.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row>
    <row r="464" spans="1:57" s="20" customFormat="1" ht="12.75" customHeight="1" x14ac:dyDescent="0.3">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row>
    <row r="465" spans="1:57" s="20" customFormat="1" ht="12.75" customHeight="1" x14ac:dyDescent="0.3">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row>
    <row r="466" spans="1:57" s="20" customFormat="1" ht="12.75" customHeight="1" x14ac:dyDescent="0.3">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row>
    <row r="467" spans="1:57" s="20" customFormat="1" ht="12.75" customHeight="1" x14ac:dyDescent="0.3">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row>
    <row r="468" spans="1:57" s="20" customFormat="1" ht="12.75" customHeight="1" x14ac:dyDescent="0.3">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row>
    <row r="469" spans="1:57" s="20" customFormat="1" ht="12.75" customHeight="1" x14ac:dyDescent="0.3">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row>
    <row r="470" spans="1:57" s="20" customFormat="1" ht="12.75" customHeight="1" x14ac:dyDescent="0.3">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row>
    <row r="471" spans="1:57" s="20" customFormat="1" ht="12.75" customHeight="1" x14ac:dyDescent="0.3">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row>
    <row r="472" spans="1:57" s="20" customFormat="1" ht="12.75" customHeight="1" x14ac:dyDescent="0.3">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row>
    <row r="473" spans="1:57" s="20" customFormat="1" ht="12.75" customHeight="1" x14ac:dyDescent="0.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row>
    <row r="474" spans="1:57" s="20" customFormat="1" ht="12.75" customHeight="1" x14ac:dyDescent="0.3">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row>
    <row r="475" spans="1:57" s="20" customFormat="1" ht="12.75" customHeight="1" x14ac:dyDescent="0.3">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row>
    <row r="476" spans="1:57" s="20" customFormat="1" ht="12.75" customHeight="1" x14ac:dyDescent="0.3">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row>
    <row r="477" spans="1:57" s="20" customFormat="1" ht="12.75" customHeight="1" x14ac:dyDescent="0.3">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row>
    <row r="478" spans="1:57" s="20" customFormat="1" ht="12.75" customHeight="1" x14ac:dyDescent="0.3">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row>
    <row r="479" spans="1:57" s="20" customFormat="1" ht="12.75" customHeight="1" x14ac:dyDescent="0.3">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row>
    <row r="480" spans="1:57" s="20" customFormat="1" ht="12.75" customHeight="1" x14ac:dyDescent="0.3">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row>
    <row r="481" spans="1:57" s="20" customFormat="1" ht="12.75" customHeight="1" x14ac:dyDescent="0.3">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row>
    <row r="482" spans="1:57" s="20" customFormat="1" ht="12.75" customHeight="1" x14ac:dyDescent="0.3">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row>
    <row r="483" spans="1:57" s="20" customFormat="1" ht="12.75" customHeight="1" x14ac:dyDescent="0.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row>
    <row r="484" spans="1:57" s="20" customFormat="1" ht="12.75" customHeight="1" x14ac:dyDescent="0.3">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row>
    <row r="485" spans="1:57" s="20" customFormat="1" ht="12.75" customHeight="1" x14ac:dyDescent="0.3">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row>
    <row r="486" spans="1:57" s="20" customFormat="1" ht="12.75" customHeight="1" x14ac:dyDescent="0.3">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row>
    <row r="487" spans="1:57" s="20" customFormat="1" ht="12.75" customHeight="1" x14ac:dyDescent="0.3">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row>
    <row r="488" spans="1:57" s="20" customFormat="1" ht="12.75" customHeight="1" x14ac:dyDescent="0.3">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row>
    <row r="489" spans="1:57" s="20" customFormat="1" ht="12.75" customHeight="1" x14ac:dyDescent="0.3">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row>
    <row r="490" spans="1:57" s="20" customFormat="1" ht="12.75" customHeight="1" x14ac:dyDescent="0.3">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row>
    <row r="491" spans="1:57" s="20" customFormat="1" ht="12.75" customHeight="1" x14ac:dyDescent="0.3">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row>
    <row r="492" spans="1:57" s="20" customFormat="1" ht="12.75" customHeight="1" x14ac:dyDescent="0.3">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row>
    <row r="493" spans="1:57" s="20" customFormat="1" ht="12.75" customHeight="1" x14ac:dyDescent="0.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row>
    <row r="494" spans="1:57" s="20" customFormat="1" ht="12.75" customHeight="1" x14ac:dyDescent="0.3">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row>
    <row r="495" spans="1:57" s="20" customFormat="1" ht="12.75" customHeight="1" x14ac:dyDescent="0.3">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row>
    <row r="496" spans="1:57" s="20" customFormat="1" ht="12.75" customHeight="1" x14ac:dyDescent="0.3">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row>
    <row r="497" spans="1:57" s="20" customFormat="1" ht="12.75" customHeight="1" x14ac:dyDescent="0.3">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row>
    <row r="498" spans="1:57" s="20" customFormat="1" ht="12.75" customHeight="1" x14ac:dyDescent="0.3">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row>
    <row r="499" spans="1:57" s="20" customFormat="1" ht="12.75" customHeight="1" x14ac:dyDescent="0.3">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row>
    <row r="500" spans="1:57" s="20" customFormat="1" ht="12.75" customHeight="1" x14ac:dyDescent="0.3">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row>
    <row r="501" spans="1:57" s="20" customFormat="1" ht="12.75" customHeight="1" x14ac:dyDescent="0.3">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row>
    <row r="502" spans="1:57" s="20" customFormat="1" ht="12.75" customHeight="1" x14ac:dyDescent="0.3">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row>
    <row r="503" spans="1:57" s="20" customFormat="1" ht="12.75" customHeight="1" x14ac:dyDescent="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row>
    <row r="504" spans="1:57" s="20" customFormat="1" ht="12.75" customHeight="1" x14ac:dyDescent="0.3">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row>
    <row r="505" spans="1:57" s="20" customFormat="1" ht="12.75" customHeight="1" x14ac:dyDescent="0.3">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row>
    <row r="506" spans="1:57" s="20" customFormat="1" ht="12.75" customHeight="1" x14ac:dyDescent="0.3">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row>
    <row r="507" spans="1:57" s="20" customFormat="1" ht="12.75" customHeight="1" x14ac:dyDescent="0.3">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row>
    <row r="508" spans="1:57" s="20" customFormat="1" ht="12.75" customHeight="1" x14ac:dyDescent="0.3">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row>
    <row r="509" spans="1:57" s="20" customFormat="1" ht="12.75" customHeight="1" x14ac:dyDescent="0.3">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row>
    <row r="510" spans="1:57" s="20" customFormat="1" ht="12.75" customHeight="1" x14ac:dyDescent="0.3">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row>
    <row r="511" spans="1:57" s="20" customFormat="1" ht="12.75" customHeight="1" x14ac:dyDescent="0.3">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row>
    <row r="512" spans="1:57" s="20" customFormat="1" ht="12.75" customHeight="1" x14ac:dyDescent="0.3">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row>
    <row r="513" spans="1:57" s="20" customFormat="1" ht="12.75" customHeight="1" x14ac:dyDescent="0.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row>
    <row r="514" spans="1:57" s="20" customFormat="1" ht="12.75" customHeight="1" x14ac:dyDescent="0.3">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row>
    <row r="515" spans="1:57" s="20" customFormat="1" ht="12.75" customHeight="1" x14ac:dyDescent="0.3">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row>
    <row r="516" spans="1:57" s="20" customFormat="1" ht="12.75" customHeight="1" x14ac:dyDescent="0.3">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row>
    <row r="517" spans="1:57" s="20" customFormat="1" ht="12.75" customHeight="1" x14ac:dyDescent="0.3">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row>
    <row r="518" spans="1:57" s="20" customFormat="1" ht="12.75" customHeight="1" x14ac:dyDescent="0.3">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row>
    <row r="519" spans="1:57" s="20" customFormat="1" ht="12.75" customHeight="1" x14ac:dyDescent="0.3">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row>
    <row r="520" spans="1:57" s="20" customFormat="1" ht="12.75" customHeight="1" x14ac:dyDescent="0.3">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row>
    <row r="521" spans="1:57" s="20" customFormat="1" ht="12.75" customHeight="1" x14ac:dyDescent="0.3">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row>
    <row r="522" spans="1:57" s="20" customFormat="1" ht="12.75" customHeight="1" x14ac:dyDescent="0.3">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row>
    <row r="523" spans="1:57" s="20" customFormat="1" ht="12.75" customHeight="1" x14ac:dyDescent="0.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row>
    <row r="524" spans="1:57" s="20" customFormat="1" ht="12.75" customHeight="1" x14ac:dyDescent="0.3">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row>
    <row r="525" spans="1:57" s="20" customFormat="1" ht="12.75" customHeight="1" x14ac:dyDescent="0.3">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row>
    <row r="526" spans="1:57" s="20" customFormat="1" ht="12.75" customHeight="1" x14ac:dyDescent="0.3">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row>
    <row r="527" spans="1:57" s="20" customFormat="1" ht="12.75" customHeight="1" x14ac:dyDescent="0.3">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row>
    <row r="528" spans="1:57" s="20" customFormat="1" ht="12.75" customHeight="1" x14ac:dyDescent="0.3">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row>
    <row r="529" spans="1:57" s="20" customFormat="1" ht="12.75" customHeight="1" x14ac:dyDescent="0.3">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row>
    <row r="530" spans="1:57" s="20" customFormat="1" ht="12.75" customHeight="1" x14ac:dyDescent="0.3">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row>
    <row r="531" spans="1:57" s="20" customFormat="1" ht="12.75" customHeight="1" x14ac:dyDescent="0.3">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row>
    <row r="532" spans="1:57" s="20" customFormat="1" ht="12.75" customHeight="1" x14ac:dyDescent="0.3">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row>
    <row r="533" spans="1:57" s="20" customFormat="1" ht="12.75" customHeight="1" x14ac:dyDescent="0.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row>
    <row r="534" spans="1:57" s="20" customFormat="1" ht="12.75" customHeight="1" x14ac:dyDescent="0.3">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row>
    <row r="535" spans="1:57" s="20" customFormat="1" ht="12.75" customHeight="1" x14ac:dyDescent="0.3">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row>
    <row r="536" spans="1:57" s="20" customFormat="1" ht="12.75" customHeight="1" x14ac:dyDescent="0.3">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row>
    <row r="537" spans="1:57" s="20" customFormat="1" ht="12.75" customHeight="1" x14ac:dyDescent="0.3">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row>
    <row r="538" spans="1:57" s="20" customFormat="1" ht="12.75" customHeight="1" x14ac:dyDescent="0.3">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row>
    <row r="539" spans="1:57" s="20" customFormat="1" ht="12.75" customHeight="1" x14ac:dyDescent="0.3">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row>
    <row r="540" spans="1:57" s="20" customFormat="1" ht="12.75" customHeight="1" x14ac:dyDescent="0.3">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row>
    <row r="541" spans="1:57" s="20" customFormat="1" ht="12.75" customHeight="1" x14ac:dyDescent="0.3">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row>
    <row r="542" spans="1:57" s="20" customFormat="1" ht="12.75" customHeight="1" x14ac:dyDescent="0.3">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row>
    <row r="543" spans="1:57" s="20" customFormat="1" ht="12.75" customHeight="1" x14ac:dyDescent="0.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row>
    <row r="544" spans="1:57" s="20" customFormat="1" ht="12.75" customHeight="1" x14ac:dyDescent="0.3">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row>
    <row r="545" spans="1:57" s="20" customFormat="1" ht="12.75" customHeight="1" x14ac:dyDescent="0.3">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row>
    <row r="546" spans="1:57" s="20" customFormat="1" ht="12.75" customHeight="1" x14ac:dyDescent="0.3">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row>
    <row r="547" spans="1:57" s="20" customFormat="1" ht="12.75" customHeight="1" x14ac:dyDescent="0.3">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row>
    <row r="548" spans="1:57" s="20" customFormat="1" ht="12.75" customHeight="1" x14ac:dyDescent="0.3">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row>
    <row r="549" spans="1:57" s="20" customFormat="1" ht="12.75" customHeight="1" x14ac:dyDescent="0.3">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row>
    <row r="550" spans="1:57" s="20" customFormat="1" ht="12.75" customHeight="1" x14ac:dyDescent="0.3">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row>
    <row r="551" spans="1:57" s="20" customFormat="1" ht="12.75" customHeight="1" x14ac:dyDescent="0.3">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row>
    <row r="552" spans="1:57" s="20" customFormat="1" ht="12.75" customHeight="1" x14ac:dyDescent="0.3">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row>
    <row r="553" spans="1:57" s="20" customFormat="1" ht="12.75" customHeight="1" x14ac:dyDescent="0.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row>
    <row r="554" spans="1:57" s="20" customFormat="1" ht="12.75" customHeight="1" x14ac:dyDescent="0.3">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row>
    <row r="555" spans="1:57" s="20" customFormat="1" ht="12.75" customHeight="1" x14ac:dyDescent="0.3">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row>
    <row r="556" spans="1:57" s="20" customFormat="1" ht="12.75" customHeight="1" x14ac:dyDescent="0.3">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row>
    <row r="557" spans="1:57" s="20" customFormat="1" ht="12.75" customHeight="1" x14ac:dyDescent="0.3">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row>
    <row r="558" spans="1:57" s="20" customFormat="1" ht="12.75" customHeight="1" x14ac:dyDescent="0.3">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row>
    <row r="559" spans="1:57" s="20" customFormat="1" ht="12.75" customHeight="1" x14ac:dyDescent="0.3">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row>
    <row r="560" spans="1:57" s="20" customFormat="1" ht="12.75" customHeight="1" x14ac:dyDescent="0.3">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row>
    <row r="561" spans="1:57" s="20" customFormat="1" ht="12.75" customHeight="1" x14ac:dyDescent="0.3">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row>
    <row r="562" spans="1:57" s="20" customFormat="1" ht="12.75" customHeight="1" x14ac:dyDescent="0.3">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row>
    <row r="563" spans="1:57" s="20" customFormat="1" ht="12.75" customHeight="1" x14ac:dyDescent="0.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row>
    <row r="564" spans="1:57" s="20" customFormat="1" ht="12.75" customHeight="1" x14ac:dyDescent="0.3">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row>
    <row r="565" spans="1:57" s="20" customFormat="1" ht="12.75" customHeight="1" x14ac:dyDescent="0.3">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row>
    <row r="566" spans="1:57" s="20" customFormat="1" ht="12.75" customHeight="1" x14ac:dyDescent="0.3">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row>
    <row r="567" spans="1:57" s="20" customFormat="1" ht="12.75" customHeight="1" x14ac:dyDescent="0.3">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row>
    <row r="568" spans="1:57" s="20" customFormat="1" ht="12.75" customHeight="1" x14ac:dyDescent="0.3">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row>
    <row r="569" spans="1:57" s="20" customFormat="1" ht="12.75" customHeight="1" x14ac:dyDescent="0.3">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row>
    <row r="570" spans="1:57" s="20" customFormat="1" ht="12.75" customHeight="1" x14ac:dyDescent="0.3">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row>
    <row r="571" spans="1:57" s="20" customFormat="1" ht="12.75" customHeight="1" x14ac:dyDescent="0.3">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row>
    <row r="572" spans="1:57" s="20" customFormat="1" ht="12.75" customHeight="1" x14ac:dyDescent="0.3">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row>
    <row r="573" spans="1:57" s="20" customFormat="1" ht="12.75" customHeight="1" x14ac:dyDescent="0.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row>
    <row r="574" spans="1:57" s="20" customFormat="1" ht="12.75" customHeight="1" x14ac:dyDescent="0.3">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row>
    <row r="575" spans="1:57" s="20" customFormat="1" ht="12.75" customHeight="1" x14ac:dyDescent="0.3">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row>
    <row r="576" spans="1:57" s="20" customFormat="1" ht="12.75" customHeight="1" x14ac:dyDescent="0.3">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row>
    <row r="577" spans="1:57" s="20" customFormat="1" ht="12.75" customHeight="1" x14ac:dyDescent="0.3">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row>
    <row r="578" spans="1:57" s="20" customFormat="1" ht="12.75" customHeight="1" x14ac:dyDescent="0.3">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row>
    <row r="579" spans="1:57" s="20" customFormat="1" ht="12.75" customHeight="1" x14ac:dyDescent="0.3">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row>
    <row r="580" spans="1:57" s="20" customFormat="1" ht="12.75" customHeight="1" x14ac:dyDescent="0.3">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row>
    <row r="581" spans="1:57" s="20" customFormat="1" ht="12.75" customHeight="1" x14ac:dyDescent="0.3">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row>
    <row r="582" spans="1:57" s="20" customFormat="1" ht="12.75" customHeight="1" x14ac:dyDescent="0.3">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row>
    <row r="583" spans="1:57" s="20" customFormat="1" ht="12.75" customHeight="1" x14ac:dyDescent="0.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row>
    <row r="584" spans="1:57" s="20" customFormat="1" ht="12.75" customHeight="1" x14ac:dyDescent="0.3">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row>
    <row r="585" spans="1:57" s="20" customFormat="1" ht="12.75" customHeight="1" x14ac:dyDescent="0.3">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row>
    <row r="586" spans="1:57" s="20" customFormat="1" ht="12.75" customHeight="1" x14ac:dyDescent="0.3">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row>
    <row r="587" spans="1:57" s="20" customFormat="1" ht="12.75" customHeight="1" x14ac:dyDescent="0.3">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row>
    <row r="588" spans="1:57" s="20" customFormat="1" ht="12.75" customHeight="1" x14ac:dyDescent="0.3">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row>
    <row r="589" spans="1:57" s="20" customFormat="1" ht="12.75" customHeight="1" x14ac:dyDescent="0.3">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row>
    <row r="590" spans="1:57" s="20" customFormat="1" ht="12.75" customHeight="1" x14ac:dyDescent="0.3">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row>
    <row r="591" spans="1:57" s="20" customFormat="1" ht="12.75" customHeight="1" x14ac:dyDescent="0.3">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row>
    <row r="592" spans="1:57" s="20" customFormat="1" ht="12.75" customHeight="1" x14ac:dyDescent="0.3">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row>
    <row r="593" spans="1:57" s="20" customFormat="1" ht="12.75" customHeight="1" x14ac:dyDescent="0.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row>
    <row r="594" spans="1:57" s="20" customFormat="1" ht="12.75" customHeight="1" x14ac:dyDescent="0.3">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row>
    <row r="595" spans="1:57" s="20" customFormat="1" ht="12.75" customHeight="1" x14ac:dyDescent="0.3">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row>
    <row r="596" spans="1:57" s="20" customFormat="1" ht="12.75" customHeight="1" x14ac:dyDescent="0.3">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row>
    <row r="597" spans="1:57" s="20" customFormat="1" ht="12.75" customHeight="1" x14ac:dyDescent="0.3">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row>
    <row r="598" spans="1:57" s="20" customFormat="1" ht="12.75" customHeight="1" x14ac:dyDescent="0.3">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row>
    <row r="599" spans="1:57" s="20" customFormat="1" ht="12.75" customHeight="1" x14ac:dyDescent="0.3">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row>
    <row r="600" spans="1:57" s="20" customFormat="1" ht="12.75" customHeight="1" x14ac:dyDescent="0.3">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row>
    <row r="601" spans="1:57" s="20" customFormat="1" ht="12.75" customHeight="1" x14ac:dyDescent="0.3">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row>
    <row r="602" spans="1:57" s="20" customFormat="1" ht="12.75" customHeight="1" x14ac:dyDescent="0.3">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row>
    <row r="603" spans="1:57" s="20" customFormat="1" ht="12.75" customHeight="1" x14ac:dyDescent="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row>
    <row r="604" spans="1:57" s="20" customFormat="1" ht="12.75" customHeight="1" x14ac:dyDescent="0.3">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row>
    <row r="605" spans="1:57" s="20" customFormat="1" ht="12.75" customHeight="1" x14ac:dyDescent="0.3">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row>
    <row r="606" spans="1:57" s="20" customFormat="1" ht="12.75" customHeight="1" x14ac:dyDescent="0.3">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row>
    <row r="607" spans="1:57" s="20" customFormat="1" ht="12.75" customHeight="1" x14ac:dyDescent="0.3">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row>
    <row r="608" spans="1:57" s="20" customFormat="1" ht="12.75" customHeight="1" x14ac:dyDescent="0.3">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row>
    <row r="609" spans="1:57" s="20" customFormat="1" ht="12.75" customHeight="1" x14ac:dyDescent="0.3">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row>
    <row r="610" spans="1:57" s="20" customFormat="1" ht="12.75" customHeight="1" x14ac:dyDescent="0.3">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row>
    <row r="611" spans="1:57" s="20" customFormat="1" ht="12.75" customHeight="1" x14ac:dyDescent="0.3">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row>
    <row r="612" spans="1:57" s="20" customFormat="1" ht="12.75" customHeight="1" x14ac:dyDescent="0.3">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row>
    <row r="613" spans="1:57" s="20" customFormat="1" ht="12.75" customHeight="1" x14ac:dyDescent="0.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row>
    <row r="614" spans="1:57" s="20" customFormat="1" ht="12.75" customHeight="1" x14ac:dyDescent="0.3">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row>
    <row r="615" spans="1:57" s="20" customFormat="1" ht="12.75" customHeight="1" x14ac:dyDescent="0.3">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row>
    <row r="616" spans="1:57" s="20" customFormat="1" ht="12.75" customHeight="1" x14ac:dyDescent="0.3">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row>
    <row r="617" spans="1:57" s="20" customFormat="1" ht="12.75" customHeight="1" x14ac:dyDescent="0.3">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row>
    <row r="618" spans="1:57" s="20" customFormat="1" ht="12.75" customHeight="1" x14ac:dyDescent="0.3">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row>
    <row r="619" spans="1:57" s="20" customFormat="1" ht="12.75" customHeight="1" x14ac:dyDescent="0.3">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row>
    <row r="620" spans="1:57" s="20" customFormat="1" ht="12.75" customHeight="1" x14ac:dyDescent="0.3">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row>
    <row r="621" spans="1:57" s="20" customFormat="1" ht="12.75" customHeight="1" x14ac:dyDescent="0.3">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row>
    <row r="622" spans="1:57" s="20" customFormat="1" ht="12.75" customHeight="1" x14ac:dyDescent="0.3">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row>
    <row r="623" spans="1:57" s="20" customFormat="1" ht="12.75" customHeight="1" x14ac:dyDescent="0.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row>
    <row r="624" spans="1:57" s="20" customFormat="1" ht="12.75" customHeight="1" x14ac:dyDescent="0.3">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row>
    <row r="625" spans="1:57" s="20" customFormat="1" ht="12.75" customHeight="1" x14ac:dyDescent="0.3">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row>
    <row r="626" spans="1:57" s="20" customFormat="1" ht="12.75" customHeight="1" x14ac:dyDescent="0.3">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row>
    <row r="627" spans="1:57" s="20" customFormat="1" ht="12.75" customHeight="1" x14ac:dyDescent="0.3">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row>
    <row r="628" spans="1:57" s="20" customFormat="1" ht="12.75" customHeight="1" x14ac:dyDescent="0.3">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row>
    <row r="629" spans="1:57" s="20" customFormat="1" ht="12.75" customHeight="1" x14ac:dyDescent="0.3">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row>
    <row r="630" spans="1:57" s="20" customFormat="1" ht="12.75" customHeight="1" x14ac:dyDescent="0.3">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row>
    <row r="631" spans="1:57" s="20" customFormat="1" ht="12.75" customHeight="1" x14ac:dyDescent="0.3">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row>
    <row r="632" spans="1:57" s="20" customFormat="1" ht="12.75" customHeight="1" x14ac:dyDescent="0.3">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row>
    <row r="633" spans="1:57" s="20" customFormat="1" ht="12.75" customHeight="1" x14ac:dyDescent="0.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row>
    <row r="634" spans="1:57" s="20" customFormat="1" ht="12.75" customHeight="1" x14ac:dyDescent="0.3">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row>
    <row r="635" spans="1:57" s="20" customFormat="1" ht="12.75" customHeight="1" x14ac:dyDescent="0.3">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row>
    <row r="636" spans="1:57" s="20" customFormat="1" ht="12.75" customHeight="1" x14ac:dyDescent="0.3">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row>
    <row r="637" spans="1:57" s="20" customFormat="1" ht="12.75" customHeight="1" x14ac:dyDescent="0.3">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row>
    <row r="638" spans="1:57" s="20" customFormat="1" ht="12.75" customHeight="1" x14ac:dyDescent="0.3">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row>
    <row r="639" spans="1:57" s="20" customFormat="1" ht="12.75" customHeight="1" x14ac:dyDescent="0.3">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row>
    <row r="640" spans="1:57" s="20" customFormat="1" ht="12.75" customHeight="1" x14ac:dyDescent="0.3">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row>
    <row r="641" spans="1:57" s="20" customFormat="1" ht="12.75" customHeight="1" x14ac:dyDescent="0.3">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row>
    <row r="642" spans="1:57" s="20" customFormat="1" ht="12.75" customHeight="1" x14ac:dyDescent="0.3">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row>
    <row r="643" spans="1:57" s="20" customFormat="1" ht="12.75" customHeight="1" x14ac:dyDescent="0.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row>
    <row r="644" spans="1:57" s="20" customFormat="1" ht="12.75" customHeight="1" x14ac:dyDescent="0.3">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row>
    <row r="645" spans="1:57" s="20" customFormat="1" ht="12.75" customHeight="1" x14ac:dyDescent="0.3">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row>
    <row r="646" spans="1:57" s="20" customFormat="1" ht="12.75" customHeight="1" x14ac:dyDescent="0.3">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row>
    <row r="647" spans="1:57" s="20" customFormat="1" ht="12.75" customHeight="1" x14ac:dyDescent="0.3">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row>
    <row r="648" spans="1:57" s="20" customFormat="1" ht="12.75" customHeight="1" x14ac:dyDescent="0.3">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row>
    <row r="649" spans="1:57" s="20" customFormat="1" ht="12.75" customHeight="1" x14ac:dyDescent="0.3">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row>
    <row r="650" spans="1:57" s="20" customFormat="1" ht="12.75" customHeight="1" x14ac:dyDescent="0.3">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row>
    <row r="651" spans="1:57" s="20" customFormat="1" ht="12.75" customHeight="1" x14ac:dyDescent="0.3">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row>
    <row r="652" spans="1:57" s="20" customFormat="1" ht="12.75" customHeight="1" x14ac:dyDescent="0.3">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row>
    <row r="653" spans="1:57" s="20" customFormat="1" ht="12.75" customHeight="1" x14ac:dyDescent="0.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row>
    <row r="654" spans="1:57" s="20" customFormat="1" ht="12.75" customHeight="1" x14ac:dyDescent="0.3">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row>
    <row r="655" spans="1:57" s="20" customFormat="1" ht="12.75" customHeight="1" x14ac:dyDescent="0.3">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row>
    <row r="656" spans="1:57" s="20" customFormat="1" ht="12.75" customHeight="1" x14ac:dyDescent="0.3">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row>
    <row r="657" spans="1:57" s="20" customFormat="1" ht="12.75" customHeight="1" x14ac:dyDescent="0.3">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row>
    <row r="658" spans="1:57" s="20" customFormat="1" ht="12.75" customHeight="1" x14ac:dyDescent="0.3">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row>
    <row r="659" spans="1:57" s="20" customFormat="1" ht="12.75" customHeight="1" x14ac:dyDescent="0.3">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row>
    <row r="660" spans="1:57" s="20" customFormat="1" ht="12.75" customHeight="1" x14ac:dyDescent="0.3">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row>
    <row r="661" spans="1:57" s="20" customFormat="1" ht="12.75" customHeight="1" x14ac:dyDescent="0.3">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row>
    <row r="662" spans="1:57" s="20" customFormat="1" ht="12.75" customHeight="1" x14ac:dyDescent="0.3">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row>
    <row r="663" spans="1:57" s="20" customFormat="1" ht="12.75" customHeight="1" x14ac:dyDescent="0.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row>
    <row r="664" spans="1:57" s="20" customFormat="1" ht="12.75" customHeight="1" x14ac:dyDescent="0.3">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row>
    <row r="665" spans="1:57" s="20" customFormat="1" ht="12.75" customHeight="1" x14ac:dyDescent="0.3">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row>
    <row r="666" spans="1:57" s="20" customFormat="1" ht="12.75" customHeight="1" x14ac:dyDescent="0.3">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row>
    <row r="667" spans="1:57" s="20" customFormat="1" ht="12.75" customHeight="1" x14ac:dyDescent="0.3">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row>
    <row r="668" spans="1:57" s="20" customFormat="1" ht="12.75" customHeight="1" x14ac:dyDescent="0.3">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row>
    <row r="669" spans="1:57" s="20" customFormat="1" ht="12.75" customHeight="1" x14ac:dyDescent="0.3">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row>
    <row r="670" spans="1:57" s="20" customFormat="1" ht="12.75" customHeight="1" x14ac:dyDescent="0.3">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row>
    <row r="671" spans="1:57" s="20" customFormat="1" ht="12.75" customHeight="1" x14ac:dyDescent="0.3">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row>
    <row r="672" spans="1:57" s="20" customFormat="1" ht="12.75" customHeight="1" x14ac:dyDescent="0.3">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row>
    <row r="673" spans="1:57" s="20" customFormat="1" ht="12.75" customHeight="1" x14ac:dyDescent="0.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row>
    <row r="674" spans="1:57" s="20" customFormat="1" ht="12.75" customHeight="1" x14ac:dyDescent="0.3">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row>
    <row r="675" spans="1:57" s="20" customFormat="1" ht="12.75" customHeight="1" x14ac:dyDescent="0.3">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row>
    <row r="676" spans="1:57" s="20" customFormat="1" ht="12.75" customHeight="1" x14ac:dyDescent="0.3">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row>
    <row r="677" spans="1:57" s="20" customFormat="1" ht="12.75" customHeight="1" x14ac:dyDescent="0.3">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row>
    <row r="678" spans="1:57" s="20" customFormat="1" ht="12.75" customHeight="1" x14ac:dyDescent="0.3">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row>
    <row r="679" spans="1:57" s="20" customFormat="1" ht="12.75" customHeight="1" x14ac:dyDescent="0.3">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row>
    <row r="680" spans="1:57" s="20" customFormat="1" ht="12.75" customHeight="1" x14ac:dyDescent="0.3">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row>
    <row r="681" spans="1:57" s="20" customFormat="1" ht="12.75" customHeight="1" x14ac:dyDescent="0.3">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row>
    <row r="682" spans="1:57" s="20" customFormat="1" ht="12.75" customHeight="1" x14ac:dyDescent="0.3">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row>
    <row r="683" spans="1:57" s="20" customFormat="1" ht="12.75" customHeight="1" x14ac:dyDescent="0.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row>
    <row r="684" spans="1:57" s="20" customFormat="1" ht="12.75" customHeight="1" x14ac:dyDescent="0.3">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row>
    <row r="685" spans="1:57" s="20" customFormat="1" ht="12.75" customHeight="1" x14ac:dyDescent="0.3">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row>
    <row r="686" spans="1:57" s="20" customFormat="1" ht="12.75" customHeight="1" x14ac:dyDescent="0.3">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row>
    <row r="687" spans="1:57" s="20" customFormat="1" ht="12.75" customHeight="1" x14ac:dyDescent="0.3">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row>
    <row r="688" spans="1:57" s="20" customFormat="1" ht="12.75" customHeight="1" x14ac:dyDescent="0.3">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row>
    <row r="689" spans="1:57" s="20" customFormat="1" ht="12.75" customHeight="1" x14ac:dyDescent="0.3">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row>
    <row r="690" spans="1:57" s="20" customFormat="1" ht="12.75" customHeight="1" x14ac:dyDescent="0.3">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row>
    <row r="691" spans="1:57" s="20" customFormat="1" ht="12.75" customHeight="1" x14ac:dyDescent="0.3">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row>
    <row r="692" spans="1:57" s="20" customFormat="1" ht="12.75" customHeight="1" x14ac:dyDescent="0.3">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row>
    <row r="693" spans="1:57" s="20" customFormat="1" ht="12.75" customHeight="1" x14ac:dyDescent="0.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row>
    <row r="694" spans="1:57" s="20" customFormat="1" ht="12.75" customHeight="1" x14ac:dyDescent="0.3">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row>
    <row r="695" spans="1:57" s="20" customFormat="1" ht="12.75" customHeight="1" x14ac:dyDescent="0.3">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row>
    <row r="696" spans="1:57" s="20" customFormat="1" ht="12.75" customHeight="1" x14ac:dyDescent="0.3">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row>
    <row r="697" spans="1:57" s="20" customFormat="1" ht="12.75" customHeight="1" x14ac:dyDescent="0.3">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row>
    <row r="698" spans="1:57" s="20" customFormat="1" ht="12.75" customHeight="1" x14ac:dyDescent="0.3">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row>
    <row r="699" spans="1:57" s="20" customFormat="1" ht="12.75" customHeight="1" x14ac:dyDescent="0.3">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row>
    <row r="700" spans="1:57" s="20" customFormat="1" ht="12.75" customHeight="1" x14ac:dyDescent="0.3">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row>
    <row r="701" spans="1:57" s="20" customFormat="1" ht="12.75" customHeight="1" x14ac:dyDescent="0.3">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row>
    <row r="702" spans="1:57" s="20" customFormat="1" ht="12.75" customHeight="1" x14ac:dyDescent="0.3">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row>
    <row r="703" spans="1:57" s="20" customFormat="1" ht="12.75" customHeight="1" x14ac:dyDescent="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row>
    <row r="704" spans="1:57" s="20" customFormat="1" ht="12.75" customHeight="1" x14ac:dyDescent="0.3">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row>
    <row r="705" spans="1:57" s="20" customFormat="1" ht="12.75" customHeight="1" x14ac:dyDescent="0.3">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row>
    <row r="706" spans="1:57" s="20" customFormat="1" ht="12.75" customHeight="1" x14ac:dyDescent="0.3">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row>
    <row r="707" spans="1:57" s="20" customFormat="1" ht="12.75" customHeight="1" x14ac:dyDescent="0.3">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row>
    <row r="708" spans="1:57" s="20" customFormat="1" ht="12.75" customHeight="1" x14ac:dyDescent="0.3">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row>
    <row r="709" spans="1:57" s="20" customFormat="1" ht="12.75" customHeight="1" x14ac:dyDescent="0.3">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row>
    <row r="710" spans="1:57" s="20" customFormat="1" ht="12.75" customHeight="1" x14ac:dyDescent="0.3">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row>
    <row r="711" spans="1:57" s="20" customFormat="1" ht="12.75" customHeight="1" x14ac:dyDescent="0.3">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row>
    <row r="712" spans="1:57" s="20" customFormat="1" ht="12.75" customHeight="1" x14ac:dyDescent="0.3">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row>
    <row r="713" spans="1:57" s="20" customFormat="1" ht="12.75" customHeight="1" x14ac:dyDescent="0.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row>
    <row r="714" spans="1:57" s="20" customFormat="1" ht="12.75" customHeight="1" x14ac:dyDescent="0.3">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row>
    <row r="715" spans="1:57" s="20" customFormat="1" ht="12.75" customHeight="1" x14ac:dyDescent="0.3">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row>
    <row r="716" spans="1:57" s="20" customFormat="1" ht="12.75" customHeight="1" x14ac:dyDescent="0.3">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row>
    <row r="717" spans="1:57" s="20" customFormat="1" ht="12.75" customHeight="1" x14ac:dyDescent="0.3">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row>
    <row r="718" spans="1:57" s="20" customFormat="1" ht="12.75" customHeight="1" x14ac:dyDescent="0.3">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row>
    <row r="719" spans="1:57" s="20" customFormat="1" ht="12.75" customHeight="1" x14ac:dyDescent="0.3">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row>
    <row r="720" spans="1:57" s="20" customFormat="1" ht="12.75" customHeight="1" x14ac:dyDescent="0.3">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row>
    <row r="721" spans="1:57" s="20" customFormat="1" ht="12.75" customHeight="1" x14ac:dyDescent="0.3">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row>
    <row r="722" spans="1:57" s="20" customFormat="1" ht="12.75" customHeight="1" x14ac:dyDescent="0.3">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row>
    <row r="723" spans="1:57" s="20" customFormat="1" ht="12.75" customHeight="1" x14ac:dyDescent="0.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row>
    <row r="724" spans="1:57" s="20" customFormat="1" ht="12.75" customHeight="1" x14ac:dyDescent="0.3">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row>
    <row r="725" spans="1:57" s="20" customFormat="1" ht="12.75" customHeight="1" x14ac:dyDescent="0.3">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row>
    <row r="726" spans="1:57" s="20" customFormat="1" ht="12.75" customHeight="1" x14ac:dyDescent="0.3">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row>
    <row r="727" spans="1:57" s="20" customFormat="1" ht="12.75" customHeight="1" x14ac:dyDescent="0.3">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row>
    <row r="728" spans="1:57" s="20" customFormat="1" ht="12.75" customHeight="1" x14ac:dyDescent="0.3">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row>
    <row r="729" spans="1:57" s="20" customFormat="1" ht="12.75" customHeight="1" x14ac:dyDescent="0.3">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row>
    <row r="730" spans="1:57" s="20" customFormat="1" ht="12.75" customHeight="1" x14ac:dyDescent="0.3">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row>
    <row r="731" spans="1:57" s="20" customFormat="1" ht="12.75" customHeight="1" x14ac:dyDescent="0.3">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row>
    <row r="732" spans="1:57" s="20" customFormat="1" ht="12.75" customHeight="1" x14ac:dyDescent="0.3">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row>
    <row r="733" spans="1:57" s="20" customFormat="1" ht="12.75" customHeight="1" x14ac:dyDescent="0.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row>
    <row r="734" spans="1:57" s="20" customFormat="1" ht="12.75" customHeight="1" x14ac:dyDescent="0.3">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row>
    <row r="735" spans="1:57" s="20" customFormat="1" ht="12.75" customHeight="1" x14ac:dyDescent="0.3">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row>
    <row r="736" spans="1:57" s="20" customFormat="1" ht="12.75" customHeight="1" x14ac:dyDescent="0.3">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row>
    <row r="737" spans="1:57" s="20" customFormat="1" ht="12.75" customHeight="1" x14ac:dyDescent="0.3">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row>
    <row r="738" spans="1:57" s="20" customFormat="1" ht="12.75" customHeight="1" x14ac:dyDescent="0.3">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row>
    <row r="739" spans="1:57" s="20" customFormat="1" ht="12.75" customHeight="1" x14ac:dyDescent="0.3">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row>
    <row r="740" spans="1:57" s="20" customFormat="1" ht="12.75" customHeight="1" x14ac:dyDescent="0.3">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row>
    <row r="741" spans="1:57" s="20" customFormat="1" ht="12.75" customHeight="1" x14ac:dyDescent="0.3">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row>
    <row r="742" spans="1:57" s="20" customFormat="1" ht="12.75" customHeight="1" x14ac:dyDescent="0.3">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row>
    <row r="743" spans="1:57" s="20" customFormat="1" ht="12.75" customHeight="1" x14ac:dyDescent="0.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row>
    <row r="744" spans="1:57" s="20" customFormat="1" ht="12.75" customHeight="1" x14ac:dyDescent="0.3">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row>
    <row r="745" spans="1:57" s="20" customFormat="1" ht="12.75" customHeight="1" x14ac:dyDescent="0.3">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row>
    <row r="746" spans="1:57" s="20" customFormat="1" ht="12.75" customHeight="1" x14ac:dyDescent="0.3">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row>
    <row r="747" spans="1:57" s="20" customFormat="1" ht="12.75" customHeight="1" x14ac:dyDescent="0.3">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row>
    <row r="748" spans="1:57" s="20" customFormat="1" ht="12.75" customHeight="1" x14ac:dyDescent="0.3">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row>
    <row r="749" spans="1:57" s="20" customFormat="1" ht="12.75" customHeight="1" x14ac:dyDescent="0.3">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row>
    <row r="750" spans="1:57" s="20" customFormat="1" ht="12.75" customHeight="1" x14ac:dyDescent="0.3">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row>
    <row r="751" spans="1:57" s="20" customFormat="1" ht="12.75" customHeight="1" x14ac:dyDescent="0.3">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row>
    <row r="752" spans="1:57" s="20" customFormat="1" ht="12.75" customHeight="1" x14ac:dyDescent="0.3">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row>
    <row r="753" spans="1:57" s="20" customFormat="1" ht="12.75" customHeight="1" x14ac:dyDescent="0.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row>
    <row r="754" spans="1:57" s="20" customFormat="1" ht="12.75" customHeight="1" x14ac:dyDescent="0.3">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row>
    <row r="755" spans="1:57" s="20" customFormat="1" ht="12.75" customHeight="1" x14ac:dyDescent="0.3">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row>
    <row r="756" spans="1:57" s="20" customFormat="1" ht="12.75" customHeight="1" x14ac:dyDescent="0.3">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row>
    <row r="757" spans="1:57" s="20" customFormat="1" ht="12.75" customHeight="1" x14ac:dyDescent="0.3">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row>
    <row r="758" spans="1:57" s="20" customFormat="1" ht="12.75" customHeight="1" x14ac:dyDescent="0.3">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row>
    <row r="759" spans="1:57" s="20" customFormat="1" ht="12.75" customHeight="1" x14ac:dyDescent="0.3">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row>
    <row r="760" spans="1:57" s="20" customFormat="1" ht="12.75" customHeight="1" x14ac:dyDescent="0.3">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row>
    <row r="761" spans="1:57" s="20" customFormat="1" ht="12.75" customHeight="1" x14ac:dyDescent="0.3">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row>
    <row r="762" spans="1:57" s="20" customFormat="1" ht="12.75" customHeight="1" x14ac:dyDescent="0.3">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row>
    <row r="763" spans="1:57" s="20" customFormat="1" ht="12.75" customHeight="1" x14ac:dyDescent="0.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row>
    <row r="764" spans="1:57" s="20" customFormat="1" ht="12.75" customHeight="1" x14ac:dyDescent="0.3">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row>
    <row r="765" spans="1:57" s="20" customFormat="1" ht="12.75" customHeight="1" x14ac:dyDescent="0.3">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row>
    <row r="766" spans="1:57" s="20" customFormat="1" ht="12.75" customHeight="1" x14ac:dyDescent="0.3">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row>
    <row r="767" spans="1:57" s="20" customFormat="1" ht="12.75" customHeight="1" x14ac:dyDescent="0.3">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row>
    <row r="768" spans="1:57" s="20" customFormat="1" ht="12.75" customHeight="1" x14ac:dyDescent="0.3">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row>
    <row r="769" spans="1:57" s="20" customFormat="1" ht="12.75" customHeight="1" x14ac:dyDescent="0.3">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row>
    <row r="770" spans="1:57" s="20" customFormat="1" ht="12.75" customHeight="1" x14ac:dyDescent="0.3">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row>
    <row r="771" spans="1:57" s="20" customFormat="1" ht="12.75" customHeight="1" x14ac:dyDescent="0.3">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row>
    <row r="772" spans="1:57" s="20" customFormat="1" ht="12.75" customHeight="1" x14ac:dyDescent="0.3">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row>
    <row r="773" spans="1:57" s="20" customFormat="1" ht="12.75" customHeight="1" x14ac:dyDescent="0.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row>
    <row r="774" spans="1:57" s="20" customFormat="1" ht="12.75" customHeight="1" x14ac:dyDescent="0.3">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row>
    <row r="775" spans="1:57" s="20" customFormat="1" ht="12.75" customHeight="1" x14ac:dyDescent="0.3">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row>
    <row r="776" spans="1:57" s="20" customFormat="1" ht="12.75" customHeight="1" x14ac:dyDescent="0.3">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row>
    <row r="777" spans="1:57" s="20" customFormat="1" ht="12.75" customHeight="1" x14ac:dyDescent="0.3">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row>
    <row r="778" spans="1:57" s="20" customFormat="1" ht="12.75" customHeight="1" x14ac:dyDescent="0.3">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row>
    <row r="779" spans="1:57" s="20" customFormat="1" ht="12.75" customHeight="1" x14ac:dyDescent="0.3">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row>
    <row r="780" spans="1:57" s="20" customFormat="1" ht="12.75" customHeight="1" x14ac:dyDescent="0.3">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row>
    <row r="781" spans="1:57" s="20" customFormat="1" ht="12.75" customHeight="1" x14ac:dyDescent="0.3">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row>
    <row r="782" spans="1:57" s="20" customFormat="1" ht="12.75" customHeight="1" x14ac:dyDescent="0.3">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row>
    <row r="783" spans="1:57" s="20" customFormat="1" ht="12.75" customHeight="1" x14ac:dyDescent="0.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row>
    <row r="784" spans="1:57" s="20" customFormat="1" ht="12.75" customHeight="1" x14ac:dyDescent="0.3">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row>
    <row r="785" spans="1:57" s="20" customFormat="1" ht="12.75" customHeight="1" x14ac:dyDescent="0.3">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row>
    <row r="786" spans="1:57" s="20" customFormat="1" ht="12.75" customHeight="1" x14ac:dyDescent="0.3">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row>
    <row r="787" spans="1:57" s="20" customFormat="1" ht="12.75" customHeight="1" x14ac:dyDescent="0.3">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row>
    <row r="788" spans="1:57" s="20" customFormat="1" ht="12.75" customHeight="1" x14ac:dyDescent="0.3">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row>
    <row r="789" spans="1:57" s="20" customFormat="1" ht="12.75" customHeight="1" x14ac:dyDescent="0.3">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row>
    <row r="790" spans="1:57" s="20" customFormat="1" ht="12.75" customHeight="1" x14ac:dyDescent="0.3">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row>
    <row r="791" spans="1:57" s="20" customFormat="1" ht="12.75" customHeight="1" x14ac:dyDescent="0.3">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row>
    <row r="792" spans="1:57" s="20" customFormat="1" ht="12.75" customHeight="1" x14ac:dyDescent="0.3">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row>
    <row r="793" spans="1:57" s="20" customFormat="1" ht="12.75" customHeight="1" x14ac:dyDescent="0.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row>
    <row r="794" spans="1:57" s="20" customFormat="1" ht="12.75" customHeight="1" x14ac:dyDescent="0.3">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row>
    <row r="795" spans="1:57" s="20" customFormat="1" ht="12.75" customHeight="1" x14ac:dyDescent="0.3">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row>
    <row r="796" spans="1:57" s="20" customFormat="1" ht="12.75" customHeight="1" x14ac:dyDescent="0.3">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row>
    <row r="797" spans="1:57" s="20" customFormat="1" ht="12.75" customHeight="1" x14ac:dyDescent="0.3">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row>
    <row r="798" spans="1:57" s="20" customFormat="1" ht="12.75" customHeight="1" x14ac:dyDescent="0.3">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row>
    <row r="799" spans="1:57" s="20" customFormat="1" ht="12.75" customHeight="1" x14ac:dyDescent="0.3">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row>
    <row r="800" spans="1:57" s="20" customFormat="1" ht="12.75" customHeight="1" x14ac:dyDescent="0.3">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row>
    <row r="801" spans="1:57" s="20" customFormat="1" ht="12.75" customHeight="1" x14ac:dyDescent="0.3">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row>
    <row r="802" spans="1:57" s="20" customFormat="1" ht="12.75" customHeight="1" x14ac:dyDescent="0.3">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row>
    <row r="803" spans="1:57" s="20" customFormat="1" ht="12.75" customHeight="1" x14ac:dyDescent="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row>
    <row r="804" spans="1:57" s="20" customFormat="1" ht="12.75" customHeight="1" x14ac:dyDescent="0.3">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row>
    <row r="805" spans="1:57" s="20" customFormat="1" ht="12.75" customHeight="1" x14ac:dyDescent="0.3">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row>
    <row r="806" spans="1:57" s="20" customFormat="1" ht="12.75" customHeight="1" x14ac:dyDescent="0.3">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row>
    <row r="807" spans="1:57" s="20" customFormat="1" ht="12.75" customHeight="1" x14ac:dyDescent="0.3">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row>
    <row r="808" spans="1:57" s="20" customFormat="1" ht="12.75" customHeight="1" x14ac:dyDescent="0.3">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row>
    <row r="809" spans="1:57" s="20" customFormat="1" ht="12.75" customHeight="1" x14ac:dyDescent="0.3">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row>
    <row r="810" spans="1:57" s="20" customFormat="1" ht="12.75" customHeight="1" x14ac:dyDescent="0.3">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row>
    <row r="811" spans="1:57" s="20" customFormat="1" ht="12.75" customHeight="1" x14ac:dyDescent="0.3">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row>
    <row r="812" spans="1:57" s="20" customFormat="1" ht="12.75" customHeight="1" x14ac:dyDescent="0.3">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row>
    <row r="813" spans="1:57" s="20" customFormat="1" ht="12.75" customHeight="1" x14ac:dyDescent="0.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row>
    <row r="814" spans="1:57" s="20" customFormat="1" ht="12.75" customHeight="1" x14ac:dyDescent="0.3">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row>
    <row r="815" spans="1:57" s="20" customFormat="1" ht="12.75" customHeight="1" x14ac:dyDescent="0.3">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row>
    <row r="816" spans="1:57" s="20" customFormat="1" ht="12.75" customHeight="1" x14ac:dyDescent="0.3">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row>
    <row r="817" spans="1:57" s="20" customFormat="1" ht="12.75" customHeight="1" x14ac:dyDescent="0.3">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row>
    <row r="818" spans="1:57" s="20" customFormat="1" ht="12.75" customHeight="1" x14ac:dyDescent="0.3">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row>
    <row r="819" spans="1:57" s="20" customFormat="1" ht="12.75" customHeight="1" x14ac:dyDescent="0.3">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row>
    <row r="820" spans="1:57" s="20" customFormat="1" ht="12.75" customHeight="1" x14ac:dyDescent="0.3">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row>
    <row r="821" spans="1:57" s="20" customFormat="1" ht="12.75" customHeight="1" x14ac:dyDescent="0.3">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row>
    <row r="822" spans="1:57" s="20" customFormat="1" ht="12.75" customHeight="1" x14ac:dyDescent="0.3">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row>
    <row r="823" spans="1:57" s="20" customFormat="1" ht="12.75" customHeight="1" x14ac:dyDescent="0.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row>
    <row r="824" spans="1:57" s="20" customFormat="1" ht="12.75" customHeight="1" x14ac:dyDescent="0.3">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row>
    <row r="825" spans="1:57" s="20" customFormat="1" ht="12.75" customHeight="1" x14ac:dyDescent="0.3">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row>
    <row r="826" spans="1:57" s="20" customFormat="1" ht="12.75" customHeight="1" x14ac:dyDescent="0.3">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row>
    <row r="827" spans="1:57" s="20" customFormat="1" ht="12.75" customHeight="1" x14ac:dyDescent="0.3">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row>
    <row r="828" spans="1:57" s="20" customFormat="1" ht="12.75" customHeight="1" x14ac:dyDescent="0.3">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row>
    <row r="829" spans="1:57" s="20" customFormat="1" ht="12.75" customHeight="1" x14ac:dyDescent="0.3">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row>
    <row r="830" spans="1:57" s="20" customFormat="1" ht="12.75" customHeight="1" x14ac:dyDescent="0.3">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row>
    <row r="831" spans="1:57" s="20" customFormat="1" ht="12.75" customHeight="1" x14ac:dyDescent="0.3">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row>
    <row r="832" spans="1:57" s="20" customFormat="1" ht="12.75" customHeight="1" x14ac:dyDescent="0.3">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row>
    <row r="833" spans="1:57" s="20" customFormat="1" ht="12.75" customHeight="1" x14ac:dyDescent="0.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row>
    <row r="834" spans="1:57" s="20" customFormat="1" ht="12.75" customHeight="1" x14ac:dyDescent="0.3">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row>
    <row r="835" spans="1:57" s="20" customFormat="1" ht="12.75" customHeight="1" x14ac:dyDescent="0.3">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row>
    <row r="836" spans="1:57" s="20" customFormat="1" ht="12.75" customHeight="1" x14ac:dyDescent="0.3">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row>
    <row r="837" spans="1:57" s="20" customFormat="1" ht="12.75" customHeight="1" x14ac:dyDescent="0.3">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row>
    <row r="838" spans="1:57" s="20" customFormat="1" ht="12.75" customHeight="1" x14ac:dyDescent="0.3">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row>
    <row r="839" spans="1:57" s="20" customFormat="1" ht="12.75" customHeight="1" x14ac:dyDescent="0.3">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row>
    <row r="840" spans="1:57" s="20" customFormat="1" ht="12.75" customHeight="1" x14ac:dyDescent="0.3">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row>
    <row r="841" spans="1:57" s="20" customFormat="1" ht="12.75" customHeight="1" x14ac:dyDescent="0.3">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row>
    <row r="842" spans="1:57" s="20" customFormat="1" ht="12.75" customHeight="1" x14ac:dyDescent="0.3">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row>
    <row r="843" spans="1:57" s="20" customFormat="1" ht="12.75" customHeight="1" x14ac:dyDescent="0.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row>
    <row r="844" spans="1:57" s="20" customFormat="1" ht="12.75" customHeight="1" x14ac:dyDescent="0.3">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row>
    <row r="845" spans="1:57" s="20" customFormat="1" ht="12.75" customHeight="1" x14ac:dyDescent="0.3">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row>
    <row r="846" spans="1:57" s="20" customFormat="1" ht="12.75" customHeight="1" x14ac:dyDescent="0.3">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row>
    <row r="847" spans="1:57" s="20" customFormat="1" ht="12.75" customHeight="1" x14ac:dyDescent="0.3">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row>
    <row r="848" spans="1:57" s="20" customFormat="1" ht="12.75" customHeight="1" x14ac:dyDescent="0.3">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row>
    <row r="849" spans="1:57" s="20" customFormat="1" ht="12.75" customHeight="1" x14ac:dyDescent="0.3">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row>
    <row r="850" spans="1:57" s="20" customFormat="1" ht="12.75" customHeight="1" x14ac:dyDescent="0.3">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row>
    <row r="851" spans="1:57" s="20" customFormat="1" ht="12.75" customHeight="1" x14ac:dyDescent="0.3">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row>
    <row r="852" spans="1:57" s="20" customFormat="1" ht="12.75" customHeight="1" x14ac:dyDescent="0.3">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row>
    <row r="853" spans="1:57" s="20" customFormat="1" ht="12.75" customHeight="1" x14ac:dyDescent="0.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row>
    <row r="854" spans="1:57" s="20" customFormat="1" ht="12.75" customHeight="1" x14ac:dyDescent="0.3">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row>
    <row r="855" spans="1:57" s="20" customFormat="1" ht="12.75" customHeight="1" x14ac:dyDescent="0.3">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row>
    <row r="856" spans="1:57" s="20" customFormat="1" ht="12.75" customHeight="1" x14ac:dyDescent="0.3">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row>
    <row r="857" spans="1:57" s="20" customFormat="1" ht="12.75" customHeight="1" x14ac:dyDescent="0.3">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row>
    <row r="858" spans="1:57" s="20" customFormat="1" ht="12.75" customHeight="1" x14ac:dyDescent="0.3">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row>
    <row r="859" spans="1:57" s="20" customFormat="1" ht="12.75" customHeight="1" x14ac:dyDescent="0.3">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row>
    <row r="860" spans="1:57" s="20" customFormat="1" ht="12.75" customHeight="1" x14ac:dyDescent="0.3">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row>
    <row r="861" spans="1:57" s="20" customFormat="1" ht="12.75" customHeight="1" x14ac:dyDescent="0.3">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row>
    <row r="862" spans="1:57" s="20" customFormat="1" ht="12.75" customHeight="1" x14ac:dyDescent="0.3">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row>
    <row r="863" spans="1:57" s="20" customFormat="1" ht="12.75" customHeight="1" x14ac:dyDescent="0.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row>
    <row r="864" spans="1:57" s="20" customFormat="1" ht="12.75" customHeight="1" x14ac:dyDescent="0.3">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row>
    <row r="865" spans="1:57" s="20" customFormat="1" ht="12.75" customHeight="1" x14ac:dyDescent="0.3">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row>
    <row r="866" spans="1:57" s="20" customFormat="1" ht="12.75" customHeight="1" x14ac:dyDescent="0.3">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row>
    <row r="867" spans="1:57" s="20" customFormat="1" ht="12.75" customHeight="1" x14ac:dyDescent="0.3">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row>
    <row r="868" spans="1:57" s="20" customFormat="1" ht="12.75" customHeight="1" x14ac:dyDescent="0.3">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row>
    <row r="869" spans="1:57" s="20" customFormat="1" ht="12.75" customHeight="1" x14ac:dyDescent="0.3">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row>
    <row r="870" spans="1:57" s="20" customFormat="1" ht="12.75" customHeight="1" x14ac:dyDescent="0.3">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row>
    <row r="871" spans="1:57" s="20" customFormat="1" ht="12.75" customHeight="1" x14ac:dyDescent="0.3">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row>
    <row r="872" spans="1:57" s="20" customFormat="1" ht="12.75" customHeight="1" x14ac:dyDescent="0.3">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row>
    <row r="873" spans="1:57" s="20" customFormat="1" ht="12.75" customHeight="1" x14ac:dyDescent="0.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row>
    <row r="874" spans="1:57" s="20" customFormat="1" ht="12.75" customHeight="1" x14ac:dyDescent="0.3">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row>
    <row r="875" spans="1:57" s="20" customFormat="1" ht="12.75" customHeight="1" x14ac:dyDescent="0.3">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row>
    <row r="876" spans="1:57" s="20" customFormat="1" ht="12.75" customHeight="1" x14ac:dyDescent="0.3">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row>
    <row r="877" spans="1:57" s="20" customFormat="1" ht="12.75" customHeight="1" x14ac:dyDescent="0.3">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row>
    <row r="878" spans="1:57" s="20" customFormat="1" ht="12.75" customHeight="1" x14ac:dyDescent="0.3">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row>
    <row r="879" spans="1:57" s="20" customFormat="1" ht="12.75" customHeight="1" x14ac:dyDescent="0.3">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row>
    <row r="880" spans="1:57" s="20" customFormat="1" ht="12.75" customHeight="1" x14ac:dyDescent="0.3">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row>
    <row r="881" spans="1:57" s="20" customFormat="1" ht="12.75" customHeight="1" x14ac:dyDescent="0.3">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row>
    <row r="882" spans="1:57" s="20" customFormat="1" ht="12.75" customHeight="1" x14ac:dyDescent="0.3">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row>
    <row r="883" spans="1:57" s="20" customFormat="1" ht="12.75" customHeight="1" x14ac:dyDescent="0.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row>
    <row r="884" spans="1:57" s="20" customFormat="1" ht="12.75" customHeight="1" x14ac:dyDescent="0.3">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row>
    <row r="885" spans="1:57" s="20" customFormat="1" ht="12.75" customHeight="1" x14ac:dyDescent="0.3">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row>
    <row r="886" spans="1:57" s="20" customFormat="1" ht="12.75" customHeight="1" x14ac:dyDescent="0.3">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row>
    <row r="887" spans="1:57" s="20" customFormat="1" ht="12.75" customHeight="1" x14ac:dyDescent="0.3">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row>
    <row r="888" spans="1:57" s="20" customFormat="1" ht="12.75" customHeight="1" x14ac:dyDescent="0.3">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row>
    <row r="889" spans="1:57" s="20" customFormat="1" ht="12.75" customHeight="1" x14ac:dyDescent="0.3">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row>
    <row r="890" spans="1:57" s="20" customFormat="1" ht="12.75" customHeight="1" x14ac:dyDescent="0.3">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row>
    <row r="891" spans="1:57" s="20" customFormat="1" ht="12.75" customHeight="1" x14ac:dyDescent="0.3">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row>
    <row r="892" spans="1:57" s="20" customFormat="1" ht="12.75" customHeight="1" x14ac:dyDescent="0.3">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row>
    <row r="893" spans="1:57" s="20" customFormat="1" ht="12.75" customHeight="1" x14ac:dyDescent="0.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row>
    <row r="894" spans="1:57" s="20" customFormat="1" ht="12.75" customHeight="1" x14ac:dyDescent="0.3">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row>
    <row r="895" spans="1:57" s="20" customFormat="1" ht="12.75" customHeight="1" x14ac:dyDescent="0.3">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row>
    <row r="896" spans="1:57" s="20" customFormat="1" ht="12.75" customHeight="1" x14ac:dyDescent="0.3">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row>
    <row r="897" spans="1:57" s="20" customFormat="1" ht="12.75" customHeight="1" x14ac:dyDescent="0.3">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row>
    <row r="898" spans="1:57" s="20" customFormat="1" ht="12.75" customHeight="1" x14ac:dyDescent="0.3">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row>
    <row r="899" spans="1:57" s="20" customFormat="1" ht="12.75" customHeight="1" x14ac:dyDescent="0.3">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row>
    <row r="900" spans="1:57" s="20" customFormat="1" ht="12.75" customHeight="1" x14ac:dyDescent="0.3">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row>
    <row r="901" spans="1:57" s="20" customFormat="1" ht="12.75" customHeight="1" x14ac:dyDescent="0.3">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row>
    <row r="902" spans="1:57" s="20" customFormat="1" ht="12.75" customHeight="1" x14ac:dyDescent="0.3">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row>
    <row r="903" spans="1:57" s="20" customFormat="1" ht="12.75" customHeight="1" x14ac:dyDescent="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row>
    <row r="904" spans="1:57" s="20" customFormat="1" ht="12.75" customHeight="1" x14ac:dyDescent="0.3">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row>
    <row r="905" spans="1:57" s="20" customFormat="1" ht="12.75" customHeight="1" x14ac:dyDescent="0.3">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row>
    <row r="906" spans="1:57" s="20" customFormat="1" ht="12.75" customHeight="1" x14ac:dyDescent="0.3">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row>
    <row r="907" spans="1:57" s="20" customFormat="1" ht="12.75" customHeight="1" x14ac:dyDescent="0.3">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row>
    <row r="908" spans="1:57" s="20" customFormat="1" ht="12.75" customHeight="1" x14ac:dyDescent="0.3">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row>
    <row r="909" spans="1:57" s="20" customFormat="1" ht="12.75" customHeight="1" x14ac:dyDescent="0.3">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row>
    <row r="910" spans="1:57" s="20" customFormat="1" ht="12.75" customHeight="1" x14ac:dyDescent="0.3">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row>
    <row r="911" spans="1:57" s="20" customFormat="1" ht="12.75" customHeight="1" x14ac:dyDescent="0.3">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row>
    <row r="912" spans="1:57" s="20" customFormat="1" ht="12.75" customHeight="1" x14ac:dyDescent="0.3">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row>
    <row r="913" spans="1:57" s="20" customFormat="1" ht="12.75" customHeight="1" x14ac:dyDescent="0.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row>
    <row r="914" spans="1:57" s="20" customFormat="1" ht="12.75" customHeight="1" x14ac:dyDescent="0.3">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row>
    <row r="915" spans="1:57" s="20" customFormat="1" ht="12.75" customHeight="1" x14ac:dyDescent="0.3">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row>
    <row r="916" spans="1:57" s="20" customFormat="1" ht="12.75" customHeight="1" x14ac:dyDescent="0.3">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row>
    <row r="917" spans="1:57" s="20" customFormat="1" ht="12.75" customHeight="1" x14ac:dyDescent="0.3">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row>
    <row r="918" spans="1:57" s="20" customFormat="1" ht="12.75" customHeight="1" x14ac:dyDescent="0.3">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row>
    <row r="919" spans="1:57" s="20" customFormat="1" ht="12.75" customHeight="1" x14ac:dyDescent="0.3">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row>
    <row r="920" spans="1:57" s="20" customFormat="1" ht="12.75" customHeight="1" x14ac:dyDescent="0.3">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row>
    <row r="921" spans="1:57" s="20" customFormat="1" ht="12.75" customHeight="1" x14ac:dyDescent="0.3">
      <c r="A921" s="13"/>
      <c r="B921" s="13"/>
      <c r="C921" s="13"/>
      <c r="D921" s="13"/>
      <c r="E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row>
    <row r="922" spans="1:57" ht="12.75" customHeight="1" x14ac:dyDescent="0.3"/>
    <row r="923" spans="1:57" ht="12.75" customHeight="1" x14ac:dyDescent="0.3"/>
    <row r="924" spans="1:57" ht="12.75" customHeight="1" x14ac:dyDescent="0.3"/>
    <row r="925" spans="1:57" ht="12.75" customHeight="1" x14ac:dyDescent="0.3"/>
    <row r="926" spans="1:57" ht="12.75" customHeight="1" x14ac:dyDescent="0.3"/>
    <row r="927" spans="1:57" ht="12.75" customHeight="1" x14ac:dyDescent="0.3"/>
    <row r="928" spans="1:57"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sheetData>
  <mergeCells count="11">
    <mergeCell ref="A23:B23"/>
    <mergeCell ref="A14:B14"/>
    <mergeCell ref="A17:B17"/>
    <mergeCell ref="A18:B18"/>
    <mergeCell ref="A19:B19"/>
    <mergeCell ref="A20:B20"/>
    <mergeCell ref="B2:F2"/>
    <mergeCell ref="A5:B5"/>
    <mergeCell ref="A6:B6"/>
    <mergeCell ref="A8:A10"/>
    <mergeCell ref="A11:A13"/>
  </mergeCells>
  <dataValidations count="1">
    <dataValidation type="decimal" operator="greaterThanOrEqual" allowBlank="1" showErrorMessage="1" sqref="B24:B26" xr:uid="{00000000-0002-0000-0200-000000000000}">
      <formula1>0</formula1>
      <formula2>0</formula2>
    </dataValidation>
  </dataValidations>
  <pageMargins left="0.7" right="0.7" top="0.75" bottom="0.75" header="0.511811023622047" footer="0.511811023622047"/>
  <pageSetup paperSize="9" fitToHeight="0" orientation="landscape" horizontalDpi="300" verticalDpi="300"/>
  <rowBreaks count="3" manualBreakCount="3">
    <brk id="21" max="16383" man="1"/>
    <brk id="56" max="16383" man="1"/>
    <brk id="95" max="16383"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U1023"/>
  <sheetViews>
    <sheetView topLeftCell="B83" zoomScale="80" zoomScaleNormal="80" workbookViewId="0">
      <selection activeCell="C95" sqref="C95"/>
    </sheetView>
  </sheetViews>
  <sheetFormatPr baseColWidth="10" defaultColWidth="14.44140625" defaultRowHeight="14.4" x14ac:dyDescent="0.3"/>
  <cols>
    <col min="1" max="1" width="48.109375" style="101" customWidth="1"/>
    <col min="2" max="2" width="49.33203125" style="101" customWidth="1"/>
    <col min="3" max="3" width="18.5546875" style="101" customWidth="1"/>
    <col min="4" max="4" width="15.44140625" style="101" customWidth="1"/>
    <col min="5" max="5" width="13.44140625" style="101" customWidth="1"/>
    <col min="6" max="6" width="13.33203125" style="101" customWidth="1"/>
    <col min="7" max="8" width="14.88671875" style="101" customWidth="1"/>
    <col min="9" max="10" width="13.33203125" style="101" customWidth="1"/>
    <col min="11" max="11" width="16.33203125" style="101" customWidth="1"/>
    <col min="12" max="12" width="14.33203125" style="101" customWidth="1"/>
    <col min="13" max="13" width="16.44140625" style="101" customWidth="1"/>
    <col min="14" max="14" width="16.33203125" style="101" customWidth="1"/>
    <col min="15" max="17" width="16.6640625" style="102" customWidth="1"/>
    <col min="18" max="18" width="24.5546875" style="13" customWidth="1"/>
    <col min="19" max="23" width="10.6640625" style="13" customWidth="1"/>
    <col min="24" max="99" width="14.44140625" style="13"/>
    <col min="100" max="16384" width="14.44140625" style="101"/>
  </cols>
  <sheetData>
    <row r="1" spans="1:17" s="13" customFormat="1" ht="14.25" customHeight="1" x14ac:dyDescent="0.3"/>
    <row r="2" spans="1:17" ht="45" customHeight="1" x14ac:dyDescent="0.3">
      <c r="A2" s="41" t="str">
        <f>'INFO INICIAL'!C2</f>
        <v>NOMBRE PROYECTO</v>
      </c>
      <c r="B2" s="5" t="s">
        <v>203</v>
      </c>
      <c r="C2" s="5"/>
      <c r="D2" s="5"/>
      <c r="E2" s="5"/>
      <c r="F2" s="5"/>
      <c r="G2" s="23"/>
      <c r="H2" s="23"/>
      <c r="I2" s="13"/>
      <c r="J2" s="13"/>
      <c r="K2" s="13"/>
      <c r="L2" s="13"/>
      <c r="M2" s="13"/>
      <c r="N2" s="13"/>
      <c r="O2" s="13"/>
      <c r="P2" s="13"/>
      <c r="Q2" s="13"/>
    </row>
    <row r="3" spans="1:17" s="13" customFormat="1" ht="15" customHeight="1" x14ac:dyDescent="0.3"/>
    <row r="4" spans="1:17" ht="52.5" customHeight="1" x14ac:dyDescent="0.3">
      <c r="A4" s="231" t="s">
        <v>204</v>
      </c>
      <c r="B4" s="103" t="s">
        <v>205</v>
      </c>
      <c r="C4" s="104" t="s">
        <v>206</v>
      </c>
      <c r="D4" s="104" t="s">
        <v>207</v>
      </c>
      <c r="E4" s="104" t="s">
        <v>208</v>
      </c>
      <c r="F4" s="13"/>
      <c r="G4" s="13"/>
      <c r="H4" s="13"/>
      <c r="I4" s="13"/>
      <c r="J4" s="13"/>
      <c r="K4" s="13"/>
      <c r="L4" s="13"/>
      <c r="M4" s="13"/>
      <c r="N4" s="13"/>
      <c r="O4" s="13"/>
      <c r="P4" s="13"/>
      <c r="Q4" s="13"/>
    </row>
    <row r="5" spans="1:17" ht="14.25" customHeight="1" x14ac:dyDescent="0.3">
      <c r="A5" s="231"/>
      <c r="B5" s="105" t="s">
        <v>209</v>
      </c>
      <c r="C5" s="106">
        <v>0</v>
      </c>
      <c r="D5" s="107">
        <v>0</v>
      </c>
      <c r="E5" s="108">
        <f>(D5*C5)/12</f>
        <v>0</v>
      </c>
      <c r="F5" s="13"/>
      <c r="G5" s="13"/>
      <c r="H5" s="13"/>
      <c r="I5" s="13"/>
      <c r="J5" s="13"/>
      <c r="K5" s="13"/>
      <c r="L5" s="13"/>
      <c r="M5" s="13"/>
      <c r="N5" s="13"/>
      <c r="O5" s="13"/>
      <c r="P5" s="13"/>
      <c r="Q5" s="13"/>
    </row>
    <row r="6" spans="1:17" ht="14.25" customHeight="1" x14ac:dyDescent="0.3">
      <c r="A6" s="231"/>
      <c r="B6" s="13"/>
      <c r="C6" s="13"/>
      <c r="D6" s="13"/>
      <c r="E6" s="13"/>
      <c r="F6" s="13"/>
      <c r="G6" s="13"/>
      <c r="H6" s="13"/>
      <c r="I6" s="13"/>
      <c r="J6" s="13"/>
      <c r="K6" s="13"/>
      <c r="L6" s="13"/>
      <c r="M6" s="13"/>
      <c r="N6" s="13"/>
      <c r="O6" s="13"/>
      <c r="P6" s="13"/>
      <c r="Q6" s="13"/>
    </row>
    <row r="7" spans="1:17" ht="45" customHeight="1" x14ac:dyDescent="0.3">
      <c r="A7" s="231"/>
      <c r="B7" s="103" t="s">
        <v>210</v>
      </c>
      <c r="C7" s="104" t="s">
        <v>211</v>
      </c>
      <c r="D7" s="104" t="s">
        <v>212</v>
      </c>
      <c r="E7" s="104" t="s">
        <v>213</v>
      </c>
      <c r="F7" s="104" t="s">
        <v>214</v>
      </c>
      <c r="G7" s="104" t="s">
        <v>215</v>
      </c>
      <c r="H7" s="104" t="s">
        <v>216</v>
      </c>
      <c r="I7" s="13"/>
      <c r="J7" s="13"/>
      <c r="K7" s="13"/>
      <c r="L7" s="13"/>
      <c r="M7" s="13"/>
      <c r="N7" s="13"/>
      <c r="O7" s="13"/>
      <c r="P7" s="13"/>
      <c r="Q7" s="13"/>
    </row>
    <row r="8" spans="1:17" ht="14.25" customHeight="1" x14ac:dyDescent="0.3">
      <c r="A8" s="231"/>
      <c r="B8" s="109"/>
      <c r="C8" s="109">
        <v>0</v>
      </c>
      <c r="D8" s="107">
        <v>0</v>
      </c>
      <c r="E8" s="110">
        <f t="shared" ref="E8:E13" si="0">(D8*C8)/12</f>
        <v>0</v>
      </c>
      <c r="F8" s="111">
        <v>0.309</v>
      </c>
      <c r="G8" s="110">
        <f t="shared" ref="G8:G13" si="1">C8*D8*F8</f>
        <v>0</v>
      </c>
      <c r="H8" s="110">
        <f>(D8*C8)+G8</f>
        <v>0</v>
      </c>
      <c r="I8" s="13"/>
      <c r="J8" s="13"/>
      <c r="K8" s="13"/>
      <c r="L8" s="13"/>
      <c r="M8" s="13"/>
      <c r="N8" s="13"/>
      <c r="O8" s="13"/>
      <c r="P8" s="13"/>
      <c r="Q8" s="13"/>
    </row>
    <row r="9" spans="1:17" ht="14.25" customHeight="1" x14ac:dyDescent="0.3">
      <c r="A9" s="231"/>
      <c r="B9" s="109"/>
      <c r="C9" s="109">
        <v>0</v>
      </c>
      <c r="D9" s="107">
        <v>0</v>
      </c>
      <c r="E9" s="110">
        <f t="shared" si="0"/>
        <v>0</v>
      </c>
      <c r="F9" s="111">
        <v>0.309</v>
      </c>
      <c r="G9" s="110">
        <f t="shared" si="1"/>
        <v>0</v>
      </c>
      <c r="H9" s="110">
        <f>D9+G9</f>
        <v>0</v>
      </c>
      <c r="I9" s="13"/>
      <c r="J9" s="13"/>
      <c r="K9" s="13"/>
      <c r="L9" s="13"/>
      <c r="M9" s="13"/>
      <c r="N9" s="13"/>
      <c r="O9" s="13"/>
      <c r="P9" s="13"/>
      <c r="Q9" s="13"/>
    </row>
    <row r="10" spans="1:17" ht="14.25" customHeight="1" x14ac:dyDescent="0.3">
      <c r="A10" s="231"/>
      <c r="B10" s="109"/>
      <c r="C10" s="109">
        <v>0</v>
      </c>
      <c r="D10" s="107">
        <v>0</v>
      </c>
      <c r="E10" s="110">
        <f t="shared" si="0"/>
        <v>0</v>
      </c>
      <c r="F10" s="111">
        <v>0.309</v>
      </c>
      <c r="G10" s="110">
        <f t="shared" si="1"/>
        <v>0</v>
      </c>
      <c r="H10" s="110">
        <f>D10+G10</f>
        <v>0</v>
      </c>
      <c r="I10" s="13"/>
      <c r="J10" s="13"/>
      <c r="K10" s="13"/>
      <c r="L10" s="13"/>
      <c r="M10" s="13"/>
      <c r="N10" s="13"/>
      <c r="O10" s="13"/>
      <c r="P10" s="13"/>
      <c r="Q10" s="13"/>
    </row>
    <row r="11" spans="1:17" ht="14.25" customHeight="1" x14ac:dyDescent="0.3">
      <c r="A11" s="231"/>
      <c r="B11" s="109"/>
      <c r="C11" s="109">
        <v>0</v>
      </c>
      <c r="D11" s="107">
        <v>0</v>
      </c>
      <c r="E11" s="110">
        <f t="shared" si="0"/>
        <v>0</v>
      </c>
      <c r="F11" s="111">
        <v>0.309</v>
      </c>
      <c r="G11" s="110">
        <f t="shared" si="1"/>
        <v>0</v>
      </c>
      <c r="H11" s="110">
        <f>D11+G11</f>
        <v>0</v>
      </c>
      <c r="I11" s="13"/>
      <c r="J11" s="13"/>
      <c r="K11" s="13"/>
      <c r="L11" s="13"/>
      <c r="M11" s="13"/>
      <c r="N11" s="13"/>
      <c r="O11" s="13"/>
      <c r="P11" s="13"/>
      <c r="Q11" s="13"/>
    </row>
    <row r="12" spans="1:17" ht="14.25" customHeight="1" x14ac:dyDescent="0.3">
      <c r="A12" s="231"/>
      <c r="B12" s="109"/>
      <c r="C12" s="109">
        <v>0</v>
      </c>
      <c r="D12" s="107">
        <v>0</v>
      </c>
      <c r="E12" s="110">
        <f t="shared" si="0"/>
        <v>0</v>
      </c>
      <c r="F12" s="111">
        <v>0.309</v>
      </c>
      <c r="G12" s="110">
        <f t="shared" si="1"/>
        <v>0</v>
      </c>
      <c r="H12" s="110">
        <f>D12+G12</f>
        <v>0</v>
      </c>
      <c r="I12" s="13"/>
      <c r="J12" s="13"/>
      <c r="K12" s="13"/>
      <c r="L12" s="13"/>
      <c r="M12" s="13"/>
      <c r="N12" s="13"/>
      <c r="O12" s="13"/>
      <c r="P12" s="13"/>
      <c r="Q12" s="13"/>
    </row>
    <row r="13" spans="1:17" ht="14.25" customHeight="1" x14ac:dyDescent="0.3">
      <c r="A13" s="231"/>
      <c r="B13" s="109"/>
      <c r="C13" s="109">
        <v>0</v>
      </c>
      <c r="D13" s="107">
        <v>0</v>
      </c>
      <c r="E13" s="110">
        <f t="shared" si="0"/>
        <v>0</v>
      </c>
      <c r="F13" s="111">
        <v>0.309</v>
      </c>
      <c r="G13" s="110">
        <f t="shared" si="1"/>
        <v>0</v>
      </c>
      <c r="H13" s="110">
        <f>D13+G13</f>
        <v>0</v>
      </c>
      <c r="I13" s="13"/>
      <c r="J13" s="13"/>
      <c r="K13" s="13"/>
      <c r="L13" s="13"/>
      <c r="M13" s="13"/>
      <c r="N13" s="13"/>
      <c r="O13" s="13"/>
      <c r="P13" s="13"/>
      <c r="Q13" s="13"/>
    </row>
    <row r="14" spans="1:17" ht="15.75" customHeight="1" x14ac:dyDescent="0.3">
      <c r="A14" s="231"/>
      <c r="B14" s="112" t="s">
        <v>217</v>
      </c>
      <c r="C14" s="113">
        <f>SUM(C8:C13)</f>
        <v>0</v>
      </c>
      <c r="D14" s="110">
        <f>SUM(D8:D13)</f>
        <v>0</v>
      </c>
      <c r="E14" s="110">
        <f>SUM(E8:E13)</f>
        <v>0</v>
      </c>
      <c r="F14" s="111">
        <v>0.309</v>
      </c>
      <c r="G14" s="110">
        <f>SUM(G8:G13)</f>
        <v>0</v>
      </c>
      <c r="H14" s="110">
        <f>SUM(H8:H13)</f>
        <v>0</v>
      </c>
      <c r="I14" s="13"/>
      <c r="J14" s="13"/>
      <c r="K14" s="13"/>
      <c r="L14" s="13"/>
      <c r="M14" s="13"/>
      <c r="N14" s="13"/>
      <c r="O14" s="13"/>
      <c r="P14" s="13"/>
      <c r="Q14" s="13"/>
    </row>
    <row r="15" spans="1:17" ht="15" customHeight="1" x14ac:dyDescent="0.3">
      <c r="A15" s="13"/>
      <c r="I15" s="13"/>
      <c r="J15" s="13"/>
      <c r="K15" s="13"/>
      <c r="L15" s="13"/>
      <c r="M15" s="13"/>
      <c r="N15" s="13"/>
      <c r="O15" s="114" t="s">
        <v>36</v>
      </c>
      <c r="P15" s="114" t="s">
        <v>37</v>
      </c>
      <c r="Q15" s="114" t="s">
        <v>38</v>
      </c>
    </row>
    <row r="16" spans="1:17" ht="15.75" customHeight="1" x14ac:dyDescent="0.3">
      <c r="A16" s="13"/>
      <c r="B16" s="47" t="s">
        <v>218</v>
      </c>
      <c r="C16" s="115" t="s">
        <v>112</v>
      </c>
      <c r="D16" s="115" t="s">
        <v>113</v>
      </c>
      <c r="E16" s="115" t="s">
        <v>114</v>
      </c>
      <c r="F16" s="115" t="s">
        <v>115</v>
      </c>
      <c r="G16" s="115" t="s">
        <v>116</v>
      </c>
      <c r="H16" s="115" t="s">
        <v>117</v>
      </c>
      <c r="I16" s="115" t="s">
        <v>118</v>
      </c>
      <c r="J16" s="115" t="s">
        <v>119</v>
      </c>
      <c r="K16" s="115" t="s">
        <v>120</v>
      </c>
      <c r="L16" s="115" t="s">
        <v>121</v>
      </c>
      <c r="M16" s="115" t="s">
        <v>122</v>
      </c>
      <c r="N16" s="115" t="s">
        <v>123</v>
      </c>
      <c r="O16" s="116" t="s">
        <v>41</v>
      </c>
      <c r="P16" s="116" t="s">
        <v>41</v>
      </c>
      <c r="Q16" s="116" t="s">
        <v>41</v>
      </c>
    </row>
    <row r="17" spans="1:17" ht="15.75" customHeight="1" x14ac:dyDescent="0.3">
      <c r="A17" s="232" t="s">
        <v>219</v>
      </c>
      <c r="B17" s="49" t="s">
        <v>220</v>
      </c>
      <c r="C17" s="110">
        <f>E14+E5</f>
        <v>0</v>
      </c>
      <c r="D17" s="110">
        <f>E14+E5</f>
        <v>0</v>
      </c>
      <c r="E17" s="110">
        <f>E14+E5</f>
        <v>0</v>
      </c>
      <c r="F17" s="110">
        <f>E14+E5</f>
        <v>0</v>
      </c>
      <c r="G17" s="110">
        <f>E14+E5</f>
        <v>0</v>
      </c>
      <c r="H17" s="110">
        <f>E14+E5</f>
        <v>0</v>
      </c>
      <c r="I17" s="110">
        <f>E14+E5</f>
        <v>0</v>
      </c>
      <c r="J17" s="110">
        <f>E14+E5</f>
        <v>0</v>
      </c>
      <c r="K17" s="110">
        <f>E14+E5</f>
        <v>0</v>
      </c>
      <c r="L17" s="110">
        <f>E14+E5</f>
        <v>0</v>
      </c>
      <c r="M17" s="110">
        <f>E14+E5</f>
        <v>0</v>
      </c>
      <c r="N17" s="110">
        <f>E14+E5</f>
        <v>0</v>
      </c>
      <c r="O17" s="110">
        <f t="shared" ref="O17:O57" si="2">SUM(C17:N17)</f>
        <v>0</v>
      </c>
      <c r="P17" s="107">
        <f t="shared" ref="P17:Q37" si="3">O17</f>
        <v>0</v>
      </c>
      <c r="Q17" s="107">
        <f t="shared" si="3"/>
        <v>0</v>
      </c>
    </row>
    <row r="18" spans="1:17" ht="15.75" customHeight="1" x14ac:dyDescent="0.3">
      <c r="A18" s="232"/>
      <c r="B18" s="49" t="s">
        <v>221</v>
      </c>
      <c r="C18" s="110">
        <f>G14/12</f>
        <v>0</v>
      </c>
      <c r="D18" s="110">
        <f>G14/12</f>
        <v>0</v>
      </c>
      <c r="E18" s="110">
        <f>G14/12</f>
        <v>0</v>
      </c>
      <c r="F18" s="110">
        <f>G14/12</f>
        <v>0</v>
      </c>
      <c r="G18" s="110">
        <f>G14/12</f>
        <v>0</v>
      </c>
      <c r="H18" s="110">
        <f>G14/12</f>
        <v>0</v>
      </c>
      <c r="I18" s="110">
        <f>G14/12</f>
        <v>0</v>
      </c>
      <c r="J18" s="110">
        <f>G14/12</f>
        <v>0</v>
      </c>
      <c r="K18" s="110">
        <f>G14/12</f>
        <v>0</v>
      </c>
      <c r="L18" s="110">
        <f>G14/12</f>
        <v>0</v>
      </c>
      <c r="M18" s="110">
        <f>G14/12</f>
        <v>0</v>
      </c>
      <c r="N18" s="110">
        <f>G14/12</f>
        <v>0</v>
      </c>
      <c r="O18" s="110">
        <f t="shared" si="2"/>
        <v>0</v>
      </c>
      <c r="P18" s="107">
        <f t="shared" si="3"/>
        <v>0</v>
      </c>
      <c r="Q18" s="107">
        <f t="shared" si="3"/>
        <v>0</v>
      </c>
    </row>
    <row r="19" spans="1:17" ht="15.75" customHeight="1" x14ac:dyDescent="0.3">
      <c r="A19" s="232"/>
      <c r="B19" s="49" t="s">
        <v>222</v>
      </c>
      <c r="C19" s="107">
        <v>0</v>
      </c>
      <c r="D19" s="107">
        <v>0</v>
      </c>
      <c r="E19" s="107">
        <v>0</v>
      </c>
      <c r="F19" s="107">
        <v>0</v>
      </c>
      <c r="G19" s="107">
        <v>0</v>
      </c>
      <c r="H19" s="107">
        <v>0</v>
      </c>
      <c r="I19" s="107">
        <v>0</v>
      </c>
      <c r="J19" s="107">
        <v>0</v>
      </c>
      <c r="K19" s="107">
        <v>0</v>
      </c>
      <c r="L19" s="107">
        <v>0</v>
      </c>
      <c r="M19" s="107">
        <v>0</v>
      </c>
      <c r="N19" s="107">
        <v>0</v>
      </c>
      <c r="O19" s="110">
        <f t="shared" si="2"/>
        <v>0</v>
      </c>
      <c r="P19" s="107">
        <f t="shared" si="3"/>
        <v>0</v>
      </c>
      <c r="Q19" s="107">
        <f t="shared" si="3"/>
        <v>0</v>
      </c>
    </row>
    <row r="20" spans="1:17" ht="15.75" customHeight="1" x14ac:dyDescent="0.3">
      <c r="A20" s="232" t="s">
        <v>223</v>
      </c>
      <c r="B20" s="49" t="s">
        <v>224</v>
      </c>
      <c r="C20" s="107">
        <v>0</v>
      </c>
      <c r="D20" s="107">
        <v>0</v>
      </c>
      <c r="E20" s="107">
        <v>0</v>
      </c>
      <c r="F20" s="107">
        <v>0</v>
      </c>
      <c r="G20" s="107">
        <v>0</v>
      </c>
      <c r="H20" s="107">
        <v>0</v>
      </c>
      <c r="I20" s="107">
        <v>0</v>
      </c>
      <c r="J20" s="107">
        <v>0</v>
      </c>
      <c r="K20" s="107">
        <v>0</v>
      </c>
      <c r="L20" s="107">
        <v>0</v>
      </c>
      <c r="M20" s="107">
        <v>0</v>
      </c>
      <c r="N20" s="107">
        <v>0</v>
      </c>
      <c r="O20" s="110">
        <f t="shared" si="2"/>
        <v>0</v>
      </c>
      <c r="P20" s="107">
        <f t="shared" si="3"/>
        <v>0</v>
      </c>
      <c r="Q20" s="107">
        <f t="shared" si="3"/>
        <v>0</v>
      </c>
    </row>
    <row r="21" spans="1:17" ht="15.75" customHeight="1" x14ac:dyDescent="0.3">
      <c r="A21" s="232"/>
      <c r="B21" s="49" t="s">
        <v>225</v>
      </c>
      <c r="C21" s="107">
        <v>0</v>
      </c>
      <c r="D21" s="107">
        <v>0</v>
      </c>
      <c r="E21" s="107">
        <v>0</v>
      </c>
      <c r="F21" s="107">
        <v>0</v>
      </c>
      <c r="G21" s="107">
        <v>0</v>
      </c>
      <c r="H21" s="107">
        <v>0</v>
      </c>
      <c r="I21" s="107">
        <v>0</v>
      </c>
      <c r="J21" s="107">
        <v>0</v>
      </c>
      <c r="K21" s="107">
        <v>0</v>
      </c>
      <c r="L21" s="107">
        <v>0</v>
      </c>
      <c r="M21" s="107">
        <v>0</v>
      </c>
      <c r="N21" s="107">
        <v>0</v>
      </c>
      <c r="O21" s="110">
        <f t="shared" si="2"/>
        <v>0</v>
      </c>
      <c r="P21" s="107">
        <f t="shared" si="3"/>
        <v>0</v>
      </c>
      <c r="Q21" s="107">
        <f t="shared" si="3"/>
        <v>0</v>
      </c>
    </row>
    <row r="22" spans="1:17" ht="15.75" customHeight="1" x14ac:dyDescent="0.3">
      <c r="A22" s="232" t="s">
        <v>226</v>
      </c>
      <c r="B22" s="117" t="s">
        <v>227</v>
      </c>
      <c r="C22" s="107">
        <v>0</v>
      </c>
      <c r="D22" s="107">
        <v>0</v>
      </c>
      <c r="E22" s="107">
        <v>0</v>
      </c>
      <c r="F22" s="107">
        <v>0</v>
      </c>
      <c r="G22" s="107">
        <v>0</v>
      </c>
      <c r="H22" s="107">
        <v>0</v>
      </c>
      <c r="I22" s="107">
        <v>0</v>
      </c>
      <c r="J22" s="107">
        <v>0</v>
      </c>
      <c r="K22" s="107">
        <v>0</v>
      </c>
      <c r="L22" s="107">
        <v>0</v>
      </c>
      <c r="M22" s="107">
        <v>0</v>
      </c>
      <c r="N22" s="107">
        <v>0</v>
      </c>
      <c r="O22" s="110">
        <f t="shared" si="2"/>
        <v>0</v>
      </c>
      <c r="P22" s="107">
        <f t="shared" si="3"/>
        <v>0</v>
      </c>
      <c r="Q22" s="107">
        <f t="shared" si="3"/>
        <v>0</v>
      </c>
    </row>
    <row r="23" spans="1:17" ht="15.75" customHeight="1" x14ac:dyDescent="0.3">
      <c r="A23" s="232"/>
      <c r="B23" s="117" t="s">
        <v>65</v>
      </c>
      <c r="C23" s="107">
        <v>0</v>
      </c>
      <c r="D23" s="107">
        <v>0</v>
      </c>
      <c r="E23" s="107">
        <v>0</v>
      </c>
      <c r="F23" s="107">
        <v>0</v>
      </c>
      <c r="G23" s="107">
        <v>0</v>
      </c>
      <c r="H23" s="107">
        <v>0</v>
      </c>
      <c r="I23" s="107">
        <v>0</v>
      </c>
      <c r="J23" s="107">
        <v>0</v>
      </c>
      <c r="K23" s="107">
        <v>0</v>
      </c>
      <c r="L23" s="107">
        <v>0</v>
      </c>
      <c r="M23" s="107">
        <v>0</v>
      </c>
      <c r="N23" s="107">
        <v>0</v>
      </c>
      <c r="O23" s="110">
        <f t="shared" si="2"/>
        <v>0</v>
      </c>
      <c r="P23" s="107">
        <f t="shared" si="3"/>
        <v>0</v>
      </c>
      <c r="Q23" s="107">
        <f t="shared" si="3"/>
        <v>0</v>
      </c>
    </row>
    <row r="24" spans="1:17" ht="15.75" customHeight="1" x14ac:dyDescent="0.3">
      <c r="A24" s="232"/>
      <c r="B24" s="117" t="s">
        <v>228</v>
      </c>
      <c r="C24" s="107">
        <v>0</v>
      </c>
      <c r="D24" s="107">
        <v>0</v>
      </c>
      <c r="E24" s="107">
        <v>0</v>
      </c>
      <c r="F24" s="107">
        <v>0</v>
      </c>
      <c r="G24" s="107">
        <v>0</v>
      </c>
      <c r="H24" s="107">
        <v>0</v>
      </c>
      <c r="I24" s="107">
        <v>0</v>
      </c>
      <c r="J24" s="107">
        <v>0</v>
      </c>
      <c r="K24" s="107">
        <v>0</v>
      </c>
      <c r="L24" s="107">
        <v>0</v>
      </c>
      <c r="M24" s="107">
        <v>0</v>
      </c>
      <c r="N24" s="107">
        <v>0</v>
      </c>
      <c r="O24" s="110">
        <f t="shared" si="2"/>
        <v>0</v>
      </c>
      <c r="P24" s="107">
        <f t="shared" si="3"/>
        <v>0</v>
      </c>
      <c r="Q24" s="107">
        <f t="shared" si="3"/>
        <v>0</v>
      </c>
    </row>
    <row r="25" spans="1:17" ht="15.75" customHeight="1" x14ac:dyDescent="0.3">
      <c r="A25" s="232"/>
      <c r="B25" s="117" t="s">
        <v>96</v>
      </c>
      <c r="C25" s="107">
        <v>0</v>
      </c>
      <c r="D25" s="107">
        <v>0</v>
      </c>
      <c r="E25" s="107">
        <v>0</v>
      </c>
      <c r="F25" s="107">
        <v>0</v>
      </c>
      <c r="G25" s="107">
        <v>0</v>
      </c>
      <c r="H25" s="107">
        <v>0</v>
      </c>
      <c r="I25" s="107">
        <v>0</v>
      </c>
      <c r="J25" s="107">
        <v>0</v>
      </c>
      <c r="K25" s="107">
        <v>0</v>
      </c>
      <c r="L25" s="107">
        <v>0</v>
      </c>
      <c r="M25" s="107">
        <v>0</v>
      </c>
      <c r="N25" s="107">
        <v>0</v>
      </c>
      <c r="O25" s="110">
        <f t="shared" si="2"/>
        <v>0</v>
      </c>
      <c r="P25" s="107">
        <f t="shared" si="3"/>
        <v>0</v>
      </c>
      <c r="Q25" s="107">
        <f t="shared" si="3"/>
        <v>0</v>
      </c>
    </row>
    <row r="26" spans="1:17" ht="15.75" customHeight="1" x14ac:dyDescent="0.3">
      <c r="A26" s="232" t="s">
        <v>229</v>
      </c>
      <c r="B26" s="49" t="s">
        <v>230</v>
      </c>
      <c r="C26" s="107">
        <v>0</v>
      </c>
      <c r="D26" s="107">
        <v>0</v>
      </c>
      <c r="E26" s="107">
        <v>0</v>
      </c>
      <c r="F26" s="107">
        <v>0</v>
      </c>
      <c r="G26" s="107">
        <v>0</v>
      </c>
      <c r="H26" s="107">
        <v>0</v>
      </c>
      <c r="I26" s="107">
        <v>0</v>
      </c>
      <c r="J26" s="107">
        <v>0</v>
      </c>
      <c r="K26" s="107">
        <v>0</v>
      </c>
      <c r="L26" s="107">
        <v>0</v>
      </c>
      <c r="M26" s="107">
        <v>0</v>
      </c>
      <c r="N26" s="107">
        <v>0</v>
      </c>
      <c r="O26" s="110">
        <f t="shared" si="2"/>
        <v>0</v>
      </c>
      <c r="P26" s="107">
        <f t="shared" si="3"/>
        <v>0</v>
      </c>
      <c r="Q26" s="107">
        <f t="shared" si="3"/>
        <v>0</v>
      </c>
    </row>
    <row r="27" spans="1:17" ht="15.75" customHeight="1" x14ac:dyDescent="0.3">
      <c r="A27" s="232"/>
      <c r="B27" s="49" t="s">
        <v>231</v>
      </c>
      <c r="C27" s="107">
        <v>0</v>
      </c>
      <c r="D27" s="107">
        <v>0</v>
      </c>
      <c r="E27" s="107">
        <v>0</v>
      </c>
      <c r="F27" s="107">
        <v>0</v>
      </c>
      <c r="G27" s="107">
        <v>0</v>
      </c>
      <c r="H27" s="107">
        <v>0</v>
      </c>
      <c r="I27" s="107">
        <v>0</v>
      </c>
      <c r="J27" s="107">
        <v>0</v>
      </c>
      <c r="K27" s="107">
        <v>0</v>
      </c>
      <c r="L27" s="107">
        <v>0</v>
      </c>
      <c r="M27" s="107">
        <v>0</v>
      </c>
      <c r="N27" s="107">
        <v>0</v>
      </c>
      <c r="O27" s="110">
        <f t="shared" si="2"/>
        <v>0</v>
      </c>
      <c r="P27" s="107">
        <f t="shared" si="3"/>
        <v>0</v>
      </c>
      <c r="Q27" s="107">
        <f t="shared" si="3"/>
        <v>0</v>
      </c>
    </row>
    <row r="28" spans="1:17" ht="15.75" customHeight="1" x14ac:dyDescent="0.3">
      <c r="A28" s="232"/>
      <c r="B28" s="49" t="s">
        <v>232</v>
      </c>
      <c r="C28" s="107">
        <v>0</v>
      </c>
      <c r="D28" s="107">
        <v>0</v>
      </c>
      <c r="E28" s="107">
        <v>0</v>
      </c>
      <c r="F28" s="107">
        <v>0</v>
      </c>
      <c r="G28" s="107">
        <v>0</v>
      </c>
      <c r="H28" s="107">
        <v>0</v>
      </c>
      <c r="I28" s="107">
        <v>0</v>
      </c>
      <c r="J28" s="107">
        <v>0</v>
      </c>
      <c r="K28" s="107">
        <v>0</v>
      </c>
      <c r="L28" s="107">
        <v>0</v>
      </c>
      <c r="M28" s="107">
        <v>0</v>
      </c>
      <c r="N28" s="107">
        <v>0</v>
      </c>
      <c r="O28" s="110">
        <f t="shared" si="2"/>
        <v>0</v>
      </c>
      <c r="P28" s="107">
        <f t="shared" si="3"/>
        <v>0</v>
      </c>
      <c r="Q28" s="107">
        <f t="shared" si="3"/>
        <v>0</v>
      </c>
    </row>
    <row r="29" spans="1:17" ht="15.75" customHeight="1" x14ac:dyDescent="0.3">
      <c r="A29" s="232"/>
      <c r="B29" s="49" t="s">
        <v>233</v>
      </c>
      <c r="C29" s="107">
        <v>0</v>
      </c>
      <c r="D29" s="107">
        <v>0</v>
      </c>
      <c r="E29" s="107">
        <v>0</v>
      </c>
      <c r="F29" s="107">
        <v>0</v>
      </c>
      <c r="G29" s="107">
        <v>0</v>
      </c>
      <c r="H29" s="107">
        <v>0</v>
      </c>
      <c r="I29" s="107">
        <v>0</v>
      </c>
      <c r="J29" s="107">
        <v>0</v>
      </c>
      <c r="K29" s="107">
        <v>0</v>
      </c>
      <c r="L29" s="107">
        <v>0</v>
      </c>
      <c r="M29" s="107">
        <v>0</v>
      </c>
      <c r="N29" s="107">
        <v>0</v>
      </c>
      <c r="O29" s="110">
        <f t="shared" si="2"/>
        <v>0</v>
      </c>
      <c r="P29" s="107">
        <f t="shared" si="3"/>
        <v>0</v>
      </c>
      <c r="Q29" s="107">
        <f t="shared" si="3"/>
        <v>0</v>
      </c>
    </row>
    <row r="30" spans="1:17" ht="15.75" customHeight="1" x14ac:dyDescent="0.3">
      <c r="A30" s="232"/>
      <c r="B30" s="49" t="s">
        <v>96</v>
      </c>
      <c r="C30" s="107">
        <v>0</v>
      </c>
      <c r="D30" s="107">
        <v>0</v>
      </c>
      <c r="E30" s="107">
        <v>0</v>
      </c>
      <c r="F30" s="107">
        <v>0</v>
      </c>
      <c r="G30" s="107">
        <v>0</v>
      </c>
      <c r="H30" s="107">
        <v>0</v>
      </c>
      <c r="I30" s="107">
        <v>0</v>
      </c>
      <c r="J30" s="107">
        <v>0</v>
      </c>
      <c r="K30" s="107">
        <v>0</v>
      </c>
      <c r="L30" s="107">
        <v>0</v>
      </c>
      <c r="M30" s="107">
        <v>0</v>
      </c>
      <c r="N30" s="107">
        <v>0</v>
      </c>
      <c r="O30" s="110">
        <f t="shared" si="2"/>
        <v>0</v>
      </c>
      <c r="P30" s="107">
        <f t="shared" si="3"/>
        <v>0</v>
      </c>
      <c r="Q30" s="107">
        <f t="shared" si="3"/>
        <v>0</v>
      </c>
    </row>
    <row r="31" spans="1:17" ht="15.75" customHeight="1" x14ac:dyDescent="0.3">
      <c r="A31" s="118" t="s">
        <v>234</v>
      </c>
      <c r="B31" s="49" t="s">
        <v>235</v>
      </c>
      <c r="C31" s="107">
        <v>0</v>
      </c>
      <c r="D31" s="107">
        <v>0</v>
      </c>
      <c r="E31" s="107">
        <v>0</v>
      </c>
      <c r="F31" s="107">
        <v>0</v>
      </c>
      <c r="G31" s="107">
        <v>0</v>
      </c>
      <c r="H31" s="107">
        <v>0</v>
      </c>
      <c r="I31" s="107">
        <v>0</v>
      </c>
      <c r="J31" s="107">
        <v>0</v>
      </c>
      <c r="K31" s="107">
        <v>0</v>
      </c>
      <c r="L31" s="107">
        <v>0</v>
      </c>
      <c r="M31" s="107">
        <v>0</v>
      </c>
      <c r="N31" s="107">
        <v>0</v>
      </c>
      <c r="O31" s="110">
        <f t="shared" si="2"/>
        <v>0</v>
      </c>
      <c r="P31" s="107">
        <f t="shared" si="3"/>
        <v>0</v>
      </c>
      <c r="Q31" s="107">
        <f t="shared" si="3"/>
        <v>0</v>
      </c>
    </row>
    <row r="32" spans="1:17" ht="15.75" customHeight="1" x14ac:dyDescent="0.3">
      <c r="A32" s="232" t="s">
        <v>236</v>
      </c>
      <c r="B32" s="49" t="s">
        <v>237</v>
      </c>
      <c r="C32" s="107">
        <v>0</v>
      </c>
      <c r="D32" s="107">
        <v>0</v>
      </c>
      <c r="E32" s="107">
        <v>0</v>
      </c>
      <c r="F32" s="107">
        <v>0</v>
      </c>
      <c r="G32" s="107">
        <v>0</v>
      </c>
      <c r="H32" s="107">
        <v>0</v>
      </c>
      <c r="I32" s="107">
        <v>0</v>
      </c>
      <c r="J32" s="107">
        <v>0</v>
      </c>
      <c r="K32" s="107">
        <v>0</v>
      </c>
      <c r="L32" s="107">
        <v>0</v>
      </c>
      <c r="M32" s="107">
        <v>0</v>
      </c>
      <c r="N32" s="107">
        <v>0</v>
      </c>
      <c r="O32" s="110">
        <f t="shared" si="2"/>
        <v>0</v>
      </c>
      <c r="P32" s="107">
        <f t="shared" si="3"/>
        <v>0</v>
      </c>
      <c r="Q32" s="107">
        <f t="shared" si="3"/>
        <v>0</v>
      </c>
    </row>
    <row r="33" spans="1:17" ht="15.75" customHeight="1" x14ac:dyDescent="0.3">
      <c r="A33" s="232"/>
      <c r="B33" s="49" t="s">
        <v>238</v>
      </c>
      <c r="C33" s="107">
        <v>0</v>
      </c>
      <c r="D33" s="107">
        <v>0</v>
      </c>
      <c r="E33" s="107">
        <v>0</v>
      </c>
      <c r="F33" s="107">
        <v>0</v>
      </c>
      <c r="G33" s="107">
        <v>0</v>
      </c>
      <c r="H33" s="107">
        <v>0</v>
      </c>
      <c r="I33" s="107">
        <v>0</v>
      </c>
      <c r="J33" s="107">
        <v>0</v>
      </c>
      <c r="K33" s="107">
        <v>0</v>
      </c>
      <c r="L33" s="107">
        <v>0</v>
      </c>
      <c r="M33" s="107">
        <v>0</v>
      </c>
      <c r="N33" s="107">
        <v>0</v>
      </c>
      <c r="O33" s="110">
        <f t="shared" si="2"/>
        <v>0</v>
      </c>
      <c r="P33" s="107">
        <f t="shared" si="3"/>
        <v>0</v>
      </c>
      <c r="Q33" s="107">
        <f t="shared" si="3"/>
        <v>0</v>
      </c>
    </row>
    <row r="34" spans="1:17" ht="15.75" customHeight="1" x14ac:dyDescent="0.3">
      <c r="A34" s="232"/>
      <c r="B34" s="49" t="s">
        <v>239</v>
      </c>
      <c r="C34" s="107">
        <v>0</v>
      </c>
      <c r="D34" s="107">
        <v>0</v>
      </c>
      <c r="E34" s="107">
        <v>0</v>
      </c>
      <c r="F34" s="107">
        <v>0</v>
      </c>
      <c r="G34" s="107">
        <v>0</v>
      </c>
      <c r="H34" s="107">
        <v>0</v>
      </c>
      <c r="I34" s="107">
        <v>0</v>
      </c>
      <c r="J34" s="107">
        <v>0</v>
      </c>
      <c r="K34" s="107">
        <v>0</v>
      </c>
      <c r="L34" s="107">
        <v>0</v>
      </c>
      <c r="M34" s="107">
        <v>0</v>
      </c>
      <c r="N34" s="107">
        <v>0</v>
      </c>
      <c r="O34" s="110">
        <f t="shared" si="2"/>
        <v>0</v>
      </c>
      <c r="P34" s="107">
        <f t="shared" si="3"/>
        <v>0</v>
      </c>
      <c r="Q34" s="107">
        <f t="shared" si="3"/>
        <v>0</v>
      </c>
    </row>
    <row r="35" spans="1:17" ht="15.75" customHeight="1" x14ac:dyDescent="0.3">
      <c r="A35" s="232"/>
      <c r="B35" s="49" t="s">
        <v>240</v>
      </c>
      <c r="C35" s="107">
        <v>0</v>
      </c>
      <c r="D35" s="107">
        <v>0</v>
      </c>
      <c r="E35" s="107">
        <v>0</v>
      </c>
      <c r="F35" s="107">
        <v>0</v>
      </c>
      <c r="G35" s="107">
        <v>0</v>
      </c>
      <c r="H35" s="107">
        <v>0</v>
      </c>
      <c r="I35" s="107">
        <v>0</v>
      </c>
      <c r="J35" s="107">
        <v>0</v>
      </c>
      <c r="K35" s="107">
        <v>0</v>
      </c>
      <c r="L35" s="107">
        <v>0</v>
      </c>
      <c r="M35" s="107">
        <v>0</v>
      </c>
      <c r="N35" s="107">
        <v>0</v>
      </c>
      <c r="O35" s="110">
        <f t="shared" si="2"/>
        <v>0</v>
      </c>
      <c r="P35" s="107">
        <f t="shared" si="3"/>
        <v>0</v>
      </c>
      <c r="Q35" s="107">
        <f t="shared" si="3"/>
        <v>0</v>
      </c>
    </row>
    <row r="36" spans="1:17" ht="15.75" customHeight="1" x14ac:dyDescent="0.3">
      <c r="A36" s="232"/>
      <c r="B36" s="49" t="s">
        <v>241</v>
      </c>
      <c r="C36" s="107">
        <v>0</v>
      </c>
      <c r="D36" s="107">
        <v>0</v>
      </c>
      <c r="E36" s="107">
        <v>0</v>
      </c>
      <c r="F36" s="107">
        <v>0</v>
      </c>
      <c r="G36" s="107">
        <v>0</v>
      </c>
      <c r="H36" s="107">
        <v>0</v>
      </c>
      <c r="I36" s="107">
        <v>0</v>
      </c>
      <c r="J36" s="107">
        <v>0</v>
      </c>
      <c r="K36" s="107">
        <v>0</v>
      </c>
      <c r="L36" s="107">
        <v>0</v>
      </c>
      <c r="M36" s="107">
        <v>0</v>
      </c>
      <c r="N36" s="107">
        <v>0</v>
      </c>
      <c r="O36" s="110">
        <f t="shared" si="2"/>
        <v>0</v>
      </c>
      <c r="P36" s="107">
        <f t="shared" si="3"/>
        <v>0</v>
      </c>
      <c r="Q36" s="107">
        <f t="shared" si="3"/>
        <v>0</v>
      </c>
    </row>
    <row r="37" spans="1:17" ht="15.75" customHeight="1" x14ac:dyDescent="0.3">
      <c r="A37" s="232" t="s">
        <v>242</v>
      </c>
      <c r="B37" s="49" t="s">
        <v>243</v>
      </c>
      <c r="C37" s="107">
        <v>0</v>
      </c>
      <c r="D37" s="107">
        <v>0</v>
      </c>
      <c r="E37" s="107">
        <v>0</v>
      </c>
      <c r="F37" s="107">
        <v>0</v>
      </c>
      <c r="G37" s="107">
        <v>0</v>
      </c>
      <c r="H37" s="107">
        <v>0</v>
      </c>
      <c r="I37" s="107">
        <v>0</v>
      </c>
      <c r="J37" s="107">
        <v>0</v>
      </c>
      <c r="K37" s="107">
        <v>0</v>
      </c>
      <c r="L37" s="107">
        <v>0</v>
      </c>
      <c r="M37" s="107">
        <v>0</v>
      </c>
      <c r="N37" s="107">
        <v>0</v>
      </c>
      <c r="O37" s="110">
        <f t="shared" si="2"/>
        <v>0</v>
      </c>
      <c r="P37" s="107">
        <f t="shared" si="3"/>
        <v>0</v>
      </c>
      <c r="Q37" s="107">
        <f t="shared" si="3"/>
        <v>0</v>
      </c>
    </row>
    <row r="38" spans="1:17" ht="15.75" customHeight="1" x14ac:dyDescent="0.3">
      <c r="A38" s="232"/>
      <c r="B38" s="49" t="s">
        <v>244</v>
      </c>
      <c r="C38" s="110">
        <f>'PLAN DE FINANCIACIÓN'!C31</f>
        <v>0</v>
      </c>
      <c r="D38" s="110">
        <f>'PLAN DE FINANCIACIÓN'!C32</f>
        <v>0</v>
      </c>
      <c r="E38" s="110">
        <f>'PLAN DE FINANCIACIÓN'!C33</f>
        <v>0</v>
      </c>
      <c r="F38" s="110">
        <f>'PLAN DE FINANCIACIÓN'!C34</f>
        <v>0</v>
      </c>
      <c r="G38" s="110">
        <f>'PLAN DE FINANCIACIÓN'!C35</f>
        <v>0</v>
      </c>
      <c r="H38" s="110">
        <f>'PLAN DE FINANCIACIÓN'!C36</f>
        <v>0</v>
      </c>
      <c r="I38" s="110">
        <f>'PLAN DE FINANCIACIÓN'!C37</f>
        <v>0</v>
      </c>
      <c r="J38" s="110">
        <f>'PLAN DE FINANCIACIÓN'!C38</f>
        <v>0</v>
      </c>
      <c r="K38" s="110">
        <f>'PLAN DE FINANCIACIÓN'!C39</f>
        <v>0</v>
      </c>
      <c r="L38" s="110">
        <f>'PLAN DE FINANCIACIÓN'!C40</f>
        <v>0</v>
      </c>
      <c r="M38" s="110">
        <f>'PLAN DE FINANCIACIÓN'!C41</f>
        <v>0</v>
      </c>
      <c r="N38" s="110">
        <f>'PLAN DE FINANCIACIÓN'!C42</f>
        <v>0</v>
      </c>
      <c r="O38" s="110">
        <f t="shared" si="2"/>
        <v>0</v>
      </c>
      <c r="P38" s="110">
        <f>'PLAN DE FINANCIACIÓN'!C56</f>
        <v>0</v>
      </c>
      <c r="Q38" s="110">
        <f>'PLAN DE FINANCIACIÓN'!C69</f>
        <v>0</v>
      </c>
    </row>
    <row r="39" spans="1:17" ht="15.75" customHeight="1" x14ac:dyDescent="0.3">
      <c r="A39" s="118" t="s">
        <v>245</v>
      </c>
      <c r="B39" s="49" t="s">
        <v>246</v>
      </c>
      <c r="C39" s="107">
        <v>0</v>
      </c>
      <c r="D39" s="107">
        <v>0</v>
      </c>
      <c r="E39" s="107">
        <v>0</v>
      </c>
      <c r="F39" s="107">
        <v>0</v>
      </c>
      <c r="G39" s="107">
        <v>0</v>
      </c>
      <c r="H39" s="107">
        <v>0</v>
      </c>
      <c r="I39" s="107">
        <v>0</v>
      </c>
      <c r="J39" s="107">
        <v>0</v>
      </c>
      <c r="K39" s="107">
        <v>0</v>
      </c>
      <c r="L39" s="107">
        <v>0</v>
      </c>
      <c r="M39" s="107">
        <v>0</v>
      </c>
      <c r="N39" s="107">
        <v>0</v>
      </c>
      <c r="O39" s="110">
        <f t="shared" si="2"/>
        <v>0</v>
      </c>
      <c r="P39" s="107">
        <f t="shared" ref="P39:Q57" si="4">O39</f>
        <v>0</v>
      </c>
      <c r="Q39" s="107">
        <f t="shared" si="4"/>
        <v>0</v>
      </c>
    </row>
    <row r="40" spans="1:17" ht="15.75" customHeight="1" x14ac:dyDescent="0.3">
      <c r="A40" s="232" t="s">
        <v>247</v>
      </c>
      <c r="B40" s="49" t="s">
        <v>248</v>
      </c>
      <c r="C40" s="107">
        <v>0</v>
      </c>
      <c r="D40" s="107">
        <v>0</v>
      </c>
      <c r="E40" s="107">
        <v>0</v>
      </c>
      <c r="F40" s="107">
        <v>0</v>
      </c>
      <c r="G40" s="107">
        <v>0</v>
      </c>
      <c r="H40" s="107">
        <v>0</v>
      </c>
      <c r="I40" s="107">
        <v>0</v>
      </c>
      <c r="J40" s="107">
        <v>0</v>
      </c>
      <c r="K40" s="107">
        <v>0</v>
      </c>
      <c r="L40" s="107">
        <v>0</v>
      </c>
      <c r="M40" s="107">
        <v>0</v>
      </c>
      <c r="N40" s="107">
        <v>0</v>
      </c>
      <c r="O40" s="110">
        <f t="shared" si="2"/>
        <v>0</v>
      </c>
      <c r="P40" s="107">
        <f t="shared" si="4"/>
        <v>0</v>
      </c>
      <c r="Q40" s="107">
        <f t="shared" si="4"/>
        <v>0</v>
      </c>
    </row>
    <row r="41" spans="1:17" ht="15.75" customHeight="1" x14ac:dyDescent="0.3">
      <c r="A41" s="232"/>
      <c r="B41" s="49" t="s">
        <v>249</v>
      </c>
      <c r="C41" s="107">
        <v>0</v>
      </c>
      <c r="D41" s="107">
        <v>0</v>
      </c>
      <c r="E41" s="107">
        <v>0</v>
      </c>
      <c r="F41" s="107">
        <v>0</v>
      </c>
      <c r="G41" s="107">
        <v>0</v>
      </c>
      <c r="H41" s="107">
        <v>0</v>
      </c>
      <c r="I41" s="107">
        <v>0</v>
      </c>
      <c r="J41" s="107">
        <v>0</v>
      </c>
      <c r="K41" s="107">
        <v>0</v>
      </c>
      <c r="L41" s="107">
        <v>0</v>
      </c>
      <c r="M41" s="107">
        <v>0</v>
      </c>
      <c r="N41" s="107">
        <v>0</v>
      </c>
      <c r="O41" s="110">
        <f t="shared" si="2"/>
        <v>0</v>
      </c>
      <c r="P41" s="107">
        <f t="shared" si="4"/>
        <v>0</v>
      </c>
      <c r="Q41" s="107">
        <f t="shared" si="4"/>
        <v>0</v>
      </c>
    </row>
    <row r="42" spans="1:17" ht="15.75" customHeight="1" x14ac:dyDescent="0.3">
      <c r="A42" s="232"/>
      <c r="B42" s="49" t="s">
        <v>250</v>
      </c>
      <c r="C42" s="107">
        <v>0</v>
      </c>
      <c r="D42" s="107">
        <v>0</v>
      </c>
      <c r="E42" s="107">
        <v>0</v>
      </c>
      <c r="F42" s="107">
        <v>0</v>
      </c>
      <c r="G42" s="107">
        <v>0</v>
      </c>
      <c r="H42" s="107">
        <v>0</v>
      </c>
      <c r="I42" s="107">
        <v>0</v>
      </c>
      <c r="J42" s="107">
        <v>0</v>
      </c>
      <c r="K42" s="107">
        <v>0</v>
      </c>
      <c r="L42" s="107">
        <v>0</v>
      </c>
      <c r="M42" s="107">
        <v>0</v>
      </c>
      <c r="N42" s="107">
        <v>0</v>
      </c>
      <c r="O42" s="110">
        <f t="shared" si="2"/>
        <v>0</v>
      </c>
      <c r="P42" s="107">
        <f t="shared" si="4"/>
        <v>0</v>
      </c>
      <c r="Q42" s="107">
        <f t="shared" si="4"/>
        <v>0</v>
      </c>
    </row>
    <row r="43" spans="1:17" ht="15.75" customHeight="1" x14ac:dyDescent="0.3">
      <c r="A43" s="232"/>
      <c r="B43" s="49" t="s">
        <v>251</v>
      </c>
      <c r="C43" s="107">
        <v>0</v>
      </c>
      <c r="D43" s="107">
        <v>0</v>
      </c>
      <c r="E43" s="107">
        <v>0</v>
      </c>
      <c r="F43" s="107">
        <v>0</v>
      </c>
      <c r="G43" s="107">
        <v>0</v>
      </c>
      <c r="H43" s="107">
        <v>0</v>
      </c>
      <c r="I43" s="107">
        <v>0</v>
      </c>
      <c r="J43" s="107">
        <v>0</v>
      </c>
      <c r="K43" s="107">
        <v>0</v>
      </c>
      <c r="L43" s="107">
        <v>0</v>
      </c>
      <c r="M43" s="107">
        <v>0</v>
      </c>
      <c r="N43" s="107">
        <v>0</v>
      </c>
      <c r="O43" s="110">
        <f t="shared" si="2"/>
        <v>0</v>
      </c>
      <c r="P43" s="107">
        <f t="shared" si="4"/>
        <v>0</v>
      </c>
      <c r="Q43" s="107">
        <f t="shared" si="4"/>
        <v>0</v>
      </c>
    </row>
    <row r="44" spans="1:17" ht="15.75" customHeight="1" x14ac:dyDescent="0.3">
      <c r="A44" s="232"/>
      <c r="B44" s="49" t="s">
        <v>252</v>
      </c>
      <c r="C44" s="107">
        <v>0</v>
      </c>
      <c r="D44" s="107">
        <v>0</v>
      </c>
      <c r="E44" s="107">
        <v>0</v>
      </c>
      <c r="F44" s="107">
        <v>0</v>
      </c>
      <c r="G44" s="107">
        <v>0</v>
      </c>
      <c r="H44" s="107">
        <v>0</v>
      </c>
      <c r="I44" s="107">
        <v>0</v>
      </c>
      <c r="J44" s="107">
        <v>0</v>
      </c>
      <c r="K44" s="107">
        <v>0</v>
      </c>
      <c r="L44" s="107">
        <v>0</v>
      </c>
      <c r="M44" s="107">
        <v>0</v>
      </c>
      <c r="N44" s="107">
        <v>0</v>
      </c>
      <c r="O44" s="110">
        <f t="shared" si="2"/>
        <v>0</v>
      </c>
      <c r="P44" s="107">
        <f t="shared" si="4"/>
        <v>0</v>
      </c>
      <c r="Q44" s="107">
        <f t="shared" si="4"/>
        <v>0</v>
      </c>
    </row>
    <row r="45" spans="1:17" ht="15.75" customHeight="1" x14ac:dyDescent="0.3">
      <c r="A45" s="232"/>
      <c r="B45" s="49" t="s">
        <v>96</v>
      </c>
      <c r="C45" s="107">
        <v>0</v>
      </c>
      <c r="D45" s="107">
        <v>0</v>
      </c>
      <c r="E45" s="107">
        <v>0</v>
      </c>
      <c r="F45" s="107">
        <v>0</v>
      </c>
      <c r="G45" s="107">
        <v>0</v>
      </c>
      <c r="H45" s="107">
        <v>0</v>
      </c>
      <c r="I45" s="107">
        <v>0</v>
      </c>
      <c r="J45" s="107">
        <v>0</v>
      </c>
      <c r="K45" s="107">
        <v>0</v>
      </c>
      <c r="L45" s="107">
        <v>0</v>
      </c>
      <c r="M45" s="107">
        <v>0</v>
      </c>
      <c r="N45" s="107">
        <v>0</v>
      </c>
      <c r="O45" s="110">
        <f t="shared" si="2"/>
        <v>0</v>
      </c>
      <c r="P45" s="107">
        <f t="shared" si="4"/>
        <v>0</v>
      </c>
      <c r="Q45" s="107">
        <f t="shared" si="4"/>
        <v>0</v>
      </c>
    </row>
    <row r="46" spans="1:17" ht="15.75" customHeight="1" x14ac:dyDescent="0.3">
      <c r="A46" s="232" t="s">
        <v>253</v>
      </c>
      <c r="B46" s="49" t="s">
        <v>254</v>
      </c>
      <c r="C46" s="107">
        <v>0</v>
      </c>
      <c r="D46" s="107">
        <v>0</v>
      </c>
      <c r="E46" s="107">
        <v>0</v>
      </c>
      <c r="F46" s="107">
        <v>0</v>
      </c>
      <c r="G46" s="107">
        <v>0</v>
      </c>
      <c r="H46" s="107">
        <v>0</v>
      </c>
      <c r="I46" s="107">
        <v>0</v>
      </c>
      <c r="J46" s="107">
        <v>0</v>
      </c>
      <c r="K46" s="107">
        <v>0</v>
      </c>
      <c r="L46" s="107">
        <v>0</v>
      </c>
      <c r="M46" s="107">
        <v>0</v>
      </c>
      <c r="N46" s="107">
        <v>0</v>
      </c>
      <c r="O46" s="110">
        <f t="shared" si="2"/>
        <v>0</v>
      </c>
      <c r="P46" s="107">
        <f t="shared" si="4"/>
        <v>0</v>
      </c>
      <c r="Q46" s="107">
        <f t="shared" si="4"/>
        <v>0</v>
      </c>
    </row>
    <row r="47" spans="1:17" ht="15.75" customHeight="1" x14ac:dyDescent="0.3">
      <c r="A47" s="232"/>
      <c r="B47" s="49" t="s">
        <v>255</v>
      </c>
      <c r="C47" s="107">
        <v>0</v>
      </c>
      <c r="D47" s="107">
        <v>0</v>
      </c>
      <c r="E47" s="107">
        <v>0</v>
      </c>
      <c r="F47" s="107">
        <v>0</v>
      </c>
      <c r="G47" s="107">
        <v>0</v>
      </c>
      <c r="H47" s="107">
        <v>0</v>
      </c>
      <c r="I47" s="107">
        <v>0</v>
      </c>
      <c r="J47" s="107">
        <v>0</v>
      </c>
      <c r="K47" s="107">
        <v>0</v>
      </c>
      <c r="L47" s="107">
        <v>0</v>
      </c>
      <c r="M47" s="107">
        <v>0</v>
      </c>
      <c r="N47" s="107">
        <v>0</v>
      </c>
      <c r="O47" s="110">
        <f t="shared" si="2"/>
        <v>0</v>
      </c>
      <c r="P47" s="107">
        <f t="shared" si="4"/>
        <v>0</v>
      </c>
      <c r="Q47" s="107">
        <f t="shared" si="4"/>
        <v>0</v>
      </c>
    </row>
    <row r="48" spans="1:17" ht="15.75" customHeight="1" x14ac:dyDescent="0.3">
      <c r="A48" s="232"/>
      <c r="B48" s="49" t="s">
        <v>256</v>
      </c>
      <c r="C48" s="107">
        <v>0</v>
      </c>
      <c r="D48" s="107">
        <v>0</v>
      </c>
      <c r="E48" s="107">
        <v>0</v>
      </c>
      <c r="F48" s="107">
        <v>0</v>
      </c>
      <c r="G48" s="107">
        <v>0</v>
      </c>
      <c r="H48" s="107">
        <v>0</v>
      </c>
      <c r="I48" s="107">
        <v>0</v>
      </c>
      <c r="J48" s="107">
        <v>0</v>
      </c>
      <c r="K48" s="107">
        <v>0</v>
      </c>
      <c r="L48" s="107">
        <v>0</v>
      </c>
      <c r="M48" s="107">
        <v>0</v>
      </c>
      <c r="N48" s="107">
        <v>0</v>
      </c>
      <c r="O48" s="110">
        <f t="shared" si="2"/>
        <v>0</v>
      </c>
      <c r="P48" s="107">
        <f t="shared" si="4"/>
        <v>0</v>
      </c>
      <c r="Q48" s="107">
        <f t="shared" si="4"/>
        <v>0</v>
      </c>
    </row>
    <row r="49" spans="1:18" ht="15.75" customHeight="1" x14ac:dyDescent="0.3">
      <c r="A49" s="232"/>
      <c r="B49" s="49" t="s">
        <v>257</v>
      </c>
      <c r="C49" s="107">
        <v>0</v>
      </c>
      <c r="D49" s="107">
        <v>0</v>
      </c>
      <c r="E49" s="107">
        <v>0</v>
      </c>
      <c r="F49" s="107">
        <v>0</v>
      </c>
      <c r="G49" s="107">
        <v>0</v>
      </c>
      <c r="H49" s="107">
        <v>0</v>
      </c>
      <c r="I49" s="107">
        <v>0</v>
      </c>
      <c r="J49" s="107">
        <v>0</v>
      </c>
      <c r="K49" s="107">
        <v>0</v>
      </c>
      <c r="L49" s="107">
        <v>0</v>
      </c>
      <c r="M49" s="107">
        <v>0</v>
      </c>
      <c r="N49" s="107">
        <v>0</v>
      </c>
      <c r="O49" s="110">
        <f t="shared" si="2"/>
        <v>0</v>
      </c>
      <c r="P49" s="107">
        <f t="shared" si="4"/>
        <v>0</v>
      </c>
      <c r="Q49" s="107">
        <f t="shared" si="4"/>
        <v>0</v>
      </c>
    </row>
    <row r="50" spans="1:18" ht="15.75" customHeight="1" x14ac:dyDescent="0.3">
      <c r="A50" s="232"/>
      <c r="B50" s="49" t="s">
        <v>258</v>
      </c>
      <c r="C50" s="107">
        <v>0</v>
      </c>
      <c r="D50" s="107">
        <v>0</v>
      </c>
      <c r="E50" s="107">
        <v>0</v>
      </c>
      <c r="F50" s="107">
        <v>0</v>
      </c>
      <c r="G50" s="107">
        <v>0</v>
      </c>
      <c r="H50" s="107">
        <v>0</v>
      </c>
      <c r="I50" s="107">
        <v>0</v>
      </c>
      <c r="J50" s="107">
        <v>0</v>
      </c>
      <c r="K50" s="107">
        <v>0</v>
      </c>
      <c r="L50" s="107">
        <v>0</v>
      </c>
      <c r="M50" s="107">
        <v>0</v>
      </c>
      <c r="N50" s="107">
        <v>0</v>
      </c>
      <c r="O50" s="110">
        <f t="shared" si="2"/>
        <v>0</v>
      </c>
      <c r="P50" s="107">
        <f t="shared" si="4"/>
        <v>0</v>
      </c>
      <c r="Q50" s="107">
        <f t="shared" si="4"/>
        <v>0</v>
      </c>
    </row>
    <row r="51" spans="1:18" ht="15.75" customHeight="1" x14ac:dyDescent="0.3">
      <c r="A51" s="232"/>
      <c r="B51" s="49" t="s">
        <v>259</v>
      </c>
      <c r="C51" s="107">
        <v>0</v>
      </c>
      <c r="D51" s="107">
        <v>0</v>
      </c>
      <c r="E51" s="107">
        <v>0</v>
      </c>
      <c r="F51" s="107">
        <v>0</v>
      </c>
      <c r="G51" s="107">
        <v>0</v>
      </c>
      <c r="H51" s="107">
        <v>0</v>
      </c>
      <c r="I51" s="107">
        <v>0</v>
      </c>
      <c r="J51" s="107">
        <v>0</v>
      </c>
      <c r="K51" s="107">
        <v>0</v>
      </c>
      <c r="L51" s="107">
        <v>0</v>
      </c>
      <c r="M51" s="107">
        <v>0</v>
      </c>
      <c r="N51" s="107">
        <v>0</v>
      </c>
      <c r="O51" s="110">
        <f t="shared" si="2"/>
        <v>0</v>
      </c>
      <c r="P51" s="107">
        <f t="shared" si="4"/>
        <v>0</v>
      </c>
      <c r="Q51" s="107">
        <f t="shared" si="4"/>
        <v>0</v>
      </c>
    </row>
    <row r="52" spans="1:18" ht="15.75" customHeight="1" x14ac:dyDescent="0.3">
      <c r="A52" s="232"/>
      <c r="B52" s="49" t="s">
        <v>260</v>
      </c>
      <c r="C52" s="107">
        <v>0</v>
      </c>
      <c r="D52" s="107">
        <v>0</v>
      </c>
      <c r="E52" s="107">
        <v>0</v>
      </c>
      <c r="F52" s="107">
        <v>0</v>
      </c>
      <c r="G52" s="107">
        <v>0</v>
      </c>
      <c r="H52" s="107">
        <v>0</v>
      </c>
      <c r="I52" s="107">
        <v>0</v>
      </c>
      <c r="J52" s="107">
        <v>0</v>
      </c>
      <c r="K52" s="107">
        <v>0</v>
      </c>
      <c r="L52" s="107">
        <v>0</v>
      </c>
      <c r="M52" s="107">
        <v>0</v>
      </c>
      <c r="N52" s="107">
        <v>0</v>
      </c>
      <c r="O52" s="110">
        <f t="shared" si="2"/>
        <v>0</v>
      </c>
      <c r="P52" s="107">
        <f t="shared" si="4"/>
        <v>0</v>
      </c>
      <c r="Q52" s="107">
        <f t="shared" si="4"/>
        <v>0</v>
      </c>
    </row>
    <row r="53" spans="1:18" ht="15.75" customHeight="1" x14ac:dyDescent="0.3">
      <c r="A53" s="232" t="s">
        <v>261</v>
      </c>
      <c r="B53" s="49" t="s">
        <v>262</v>
      </c>
      <c r="C53" s="107">
        <v>0</v>
      </c>
      <c r="D53" s="107">
        <v>0</v>
      </c>
      <c r="E53" s="107">
        <v>0</v>
      </c>
      <c r="F53" s="107">
        <v>0</v>
      </c>
      <c r="G53" s="107">
        <v>0</v>
      </c>
      <c r="H53" s="107">
        <v>0</v>
      </c>
      <c r="I53" s="107">
        <v>0</v>
      </c>
      <c r="J53" s="107">
        <v>0</v>
      </c>
      <c r="K53" s="107">
        <v>0</v>
      </c>
      <c r="L53" s="107">
        <v>0</v>
      </c>
      <c r="M53" s="107">
        <v>0</v>
      </c>
      <c r="N53" s="107">
        <v>0</v>
      </c>
      <c r="O53" s="110">
        <f t="shared" si="2"/>
        <v>0</v>
      </c>
      <c r="P53" s="107">
        <f t="shared" si="4"/>
        <v>0</v>
      </c>
      <c r="Q53" s="107">
        <f t="shared" si="4"/>
        <v>0</v>
      </c>
    </row>
    <row r="54" spans="1:18" ht="15.75" customHeight="1" x14ac:dyDescent="0.3">
      <c r="A54" s="232"/>
      <c r="B54" s="49" t="s">
        <v>263</v>
      </c>
      <c r="C54" s="107">
        <v>0</v>
      </c>
      <c r="D54" s="107">
        <v>0</v>
      </c>
      <c r="E54" s="107">
        <v>0</v>
      </c>
      <c r="F54" s="107">
        <v>0</v>
      </c>
      <c r="G54" s="107">
        <v>0</v>
      </c>
      <c r="H54" s="107">
        <v>0</v>
      </c>
      <c r="I54" s="107">
        <v>0</v>
      </c>
      <c r="J54" s="107">
        <v>0</v>
      </c>
      <c r="K54" s="107">
        <v>0</v>
      </c>
      <c r="L54" s="107">
        <v>0</v>
      </c>
      <c r="M54" s="107">
        <v>0</v>
      </c>
      <c r="N54" s="107">
        <v>0</v>
      </c>
      <c r="O54" s="110">
        <f t="shared" si="2"/>
        <v>0</v>
      </c>
      <c r="P54" s="107">
        <f t="shared" si="4"/>
        <v>0</v>
      </c>
      <c r="Q54" s="107">
        <f t="shared" si="4"/>
        <v>0</v>
      </c>
    </row>
    <row r="55" spans="1:18" ht="15.75" customHeight="1" x14ac:dyDescent="0.3">
      <c r="A55" s="232"/>
      <c r="B55" s="49" t="s">
        <v>264</v>
      </c>
      <c r="C55" s="107">
        <v>0</v>
      </c>
      <c r="D55" s="107">
        <v>0</v>
      </c>
      <c r="E55" s="107">
        <v>0</v>
      </c>
      <c r="F55" s="107">
        <v>0</v>
      </c>
      <c r="G55" s="107">
        <v>0</v>
      </c>
      <c r="H55" s="107">
        <v>0</v>
      </c>
      <c r="I55" s="107">
        <v>0</v>
      </c>
      <c r="J55" s="107">
        <v>0</v>
      </c>
      <c r="K55" s="107">
        <v>0</v>
      </c>
      <c r="L55" s="107">
        <v>0</v>
      </c>
      <c r="M55" s="107">
        <v>0</v>
      </c>
      <c r="N55" s="107">
        <v>0</v>
      </c>
      <c r="O55" s="110">
        <f t="shared" si="2"/>
        <v>0</v>
      </c>
      <c r="P55" s="107">
        <f t="shared" si="4"/>
        <v>0</v>
      </c>
      <c r="Q55" s="107">
        <f t="shared" si="4"/>
        <v>0</v>
      </c>
    </row>
    <row r="56" spans="1:18" ht="15.75" customHeight="1" x14ac:dyDescent="0.3">
      <c r="A56" s="232"/>
      <c r="B56" s="49" t="s">
        <v>265</v>
      </c>
      <c r="C56" s="107">
        <v>0</v>
      </c>
      <c r="D56" s="107">
        <v>0</v>
      </c>
      <c r="E56" s="107">
        <v>0</v>
      </c>
      <c r="F56" s="107">
        <v>0</v>
      </c>
      <c r="G56" s="107">
        <v>0</v>
      </c>
      <c r="H56" s="107">
        <v>0</v>
      </c>
      <c r="I56" s="107">
        <v>0</v>
      </c>
      <c r="J56" s="107">
        <v>0</v>
      </c>
      <c r="K56" s="107">
        <v>0</v>
      </c>
      <c r="L56" s="107">
        <v>0</v>
      </c>
      <c r="M56" s="107">
        <v>0</v>
      </c>
      <c r="N56" s="107">
        <v>0</v>
      </c>
      <c r="O56" s="110">
        <f t="shared" si="2"/>
        <v>0</v>
      </c>
      <c r="P56" s="107">
        <f t="shared" si="4"/>
        <v>0</v>
      </c>
      <c r="Q56" s="107">
        <f t="shared" si="4"/>
        <v>0</v>
      </c>
    </row>
    <row r="57" spans="1:18" ht="15.75" customHeight="1" x14ac:dyDescent="0.3">
      <c r="A57" s="232"/>
      <c r="B57" s="49" t="s">
        <v>266</v>
      </c>
      <c r="C57" s="107">
        <v>0</v>
      </c>
      <c r="D57" s="107">
        <v>0</v>
      </c>
      <c r="E57" s="107">
        <v>0</v>
      </c>
      <c r="F57" s="107">
        <v>0</v>
      </c>
      <c r="G57" s="107">
        <v>0</v>
      </c>
      <c r="H57" s="107">
        <v>0</v>
      </c>
      <c r="I57" s="107">
        <v>0</v>
      </c>
      <c r="J57" s="107">
        <v>0</v>
      </c>
      <c r="K57" s="107">
        <v>0</v>
      </c>
      <c r="L57" s="107">
        <v>0</v>
      </c>
      <c r="M57" s="107">
        <v>0</v>
      </c>
      <c r="N57" s="107">
        <v>0</v>
      </c>
      <c r="O57" s="110">
        <f t="shared" si="2"/>
        <v>0</v>
      </c>
      <c r="P57" s="107">
        <f t="shared" si="4"/>
        <v>0</v>
      </c>
      <c r="Q57" s="107">
        <f t="shared" si="4"/>
        <v>0</v>
      </c>
    </row>
    <row r="58" spans="1:18" ht="15.75" customHeight="1" x14ac:dyDescent="0.3">
      <c r="A58" s="119"/>
      <c r="B58" s="119" t="s">
        <v>267</v>
      </c>
      <c r="C58" s="110">
        <f t="shared" ref="C58:Q58" si="5">SUM(C17:C57)</f>
        <v>0</v>
      </c>
      <c r="D58" s="110">
        <f t="shared" si="5"/>
        <v>0</v>
      </c>
      <c r="E58" s="110">
        <f t="shared" si="5"/>
        <v>0</v>
      </c>
      <c r="F58" s="110">
        <f t="shared" si="5"/>
        <v>0</v>
      </c>
      <c r="G58" s="110">
        <f t="shared" si="5"/>
        <v>0</v>
      </c>
      <c r="H58" s="110">
        <f t="shared" si="5"/>
        <v>0</v>
      </c>
      <c r="I58" s="110">
        <f t="shared" si="5"/>
        <v>0</v>
      </c>
      <c r="J58" s="110">
        <f t="shared" si="5"/>
        <v>0</v>
      </c>
      <c r="K58" s="110">
        <f t="shared" si="5"/>
        <v>0</v>
      </c>
      <c r="L58" s="110">
        <f t="shared" si="5"/>
        <v>0</v>
      </c>
      <c r="M58" s="110">
        <f t="shared" si="5"/>
        <v>0</v>
      </c>
      <c r="N58" s="110">
        <f t="shared" si="5"/>
        <v>0</v>
      </c>
      <c r="O58" s="110">
        <f t="shared" si="5"/>
        <v>0</v>
      </c>
      <c r="P58" s="110">
        <f t="shared" si="5"/>
        <v>0</v>
      </c>
      <c r="Q58" s="110">
        <f t="shared" si="5"/>
        <v>0</v>
      </c>
    </row>
    <row r="59" spans="1:18" s="13" customFormat="1" ht="15.75" customHeight="1" x14ac:dyDescent="0.3"/>
    <row r="60" spans="1:18" ht="15.75" customHeight="1" x14ac:dyDescent="0.3">
      <c r="A60" s="120" t="s">
        <v>268</v>
      </c>
      <c r="B60" s="121">
        <v>0.21</v>
      </c>
      <c r="C60" s="122" t="s">
        <v>269</v>
      </c>
      <c r="D60" s="13"/>
      <c r="E60" s="13"/>
      <c r="F60" s="13"/>
      <c r="G60" s="13"/>
      <c r="H60" s="13"/>
      <c r="I60" s="13"/>
      <c r="J60" s="13"/>
      <c r="K60" s="13"/>
      <c r="L60" s="13"/>
      <c r="M60" s="13"/>
      <c r="N60" s="13"/>
      <c r="O60" s="13"/>
      <c r="P60" s="13"/>
      <c r="Q60" s="13"/>
    </row>
    <row r="61" spans="1:18" ht="15.75" customHeight="1" x14ac:dyDescent="0.3">
      <c r="A61" s="123"/>
      <c r="B61" s="47" t="s">
        <v>270</v>
      </c>
      <c r="C61" s="115" t="s">
        <v>112</v>
      </c>
      <c r="D61" s="115" t="s">
        <v>113</v>
      </c>
      <c r="E61" s="115" t="s">
        <v>114</v>
      </c>
      <c r="F61" s="115" t="s">
        <v>115</v>
      </c>
      <c r="G61" s="115" t="s">
        <v>116</v>
      </c>
      <c r="H61" s="115" t="s">
        <v>117</v>
      </c>
      <c r="I61" s="115" t="s">
        <v>118</v>
      </c>
      <c r="J61" s="115" t="s">
        <v>119</v>
      </c>
      <c r="K61" s="115" t="s">
        <v>120</v>
      </c>
      <c r="L61" s="115" t="s">
        <v>121</v>
      </c>
      <c r="M61" s="115" t="s">
        <v>122</v>
      </c>
      <c r="N61" s="115" t="s">
        <v>123</v>
      </c>
      <c r="O61" s="114" t="s">
        <v>36</v>
      </c>
      <c r="P61" s="114" t="s">
        <v>37</v>
      </c>
      <c r="Q61" s="114" t="s">
        <v>38</v>
      </c>
    </row>
    <row r="62" spans="1:18" ht="15.75" customHeight="1" x14ac:dyDescent="0.3">
      <c r="A62" s="233"/>
      <c r="B62" s="124" t="s">
        <v>271</v>
      </c>
      <c r="C62" s="125">
        <v>0</v>
      </c>
      <c r="D62" s="125">
        <v>0</v>
      </c>
      <c r="E62" s="125">
        <v>0</v>
      </c>
      <c r="F62" s="125">
        <v>0</v>
      </c>
      <c r="G62" s="125">
        <v>0</v>
      </c>
      <c r="H62" s="125">
        <v>0</v>
      </c>
      <c r="I62" s="125">
        <v>0</v>
      </c>
      <c r="J62" s="125">
        <v>0</v>
      </c>
      <c r="K62" s="125">
        <v>0</v>
      </c>
      <c r="L62" s="125">
        <v>0</v>
      </c>
      <c r="M62" s="125">
        <v>0</v>
      </c>
      <c r="N62" s="125">
        <v>0</v>
      </c>
      <c r="O62" s="126">
        <f>SUM(C62:N62)</f>
        <v>0</v>
      </c>
      <c r="P62" s="125">
        <f>O62</f>
        <v>0</v>
      </c>
      <c r="Q62" s="125">
        <f>P62</f>
        <v>0</v>
      </c>
    </row>
    <row r="63" spans="1:18" ht="15.75" customHeight="1" x14ac:dyDescent="0.3">
      <c r="A63" s="233"/>
      <c r="B63" s="124" t="s">
        <v>272</v>
      </c>
      <c r="C63" s="127">
        <v>0</v>
      </c>
      <c r="D63" s="127">
        <v>0</v>
      </c>
      <c r="E63" s="127">
        <v>0</v>
      </c>
      <c r="F63" s="127">
        <v>0</v>
      </c>
      <c r="G63" s="127">
        <v>0</v>
      </c>
      <c r="H63" s="127">
        <v>0</v>
      </c>
      <c r="I63" s="127">
        <v>0</v>
      </c>
      <c r="J63" s="127">
        <v>0</v>
      </c>
      <c r="K63" s="127">
        <v>0</v>
      </c>
      <c r="L63" s="127">
        <v>0</v>
      </c>
      <c r="M63" s="127">
        <v>0</v>
      </c>
      <c r="N63" s="127">
        <v>0</v>
      </c>
      <c r="O63" s="128">
        <f>(C63+D63+E63+F63+G63+H63+I63+J63+K63+L63+M63+N63)/12</f>
        <v>0</v>
      </c>
      <c r="P63" s="127">
        <f>O63</f>
        <v>0</v>
      </c>
      <c r="Q63" s="127">
        <f>P63</f>
        <v>0</v>
      </c>
      <c r="R63" s="129"/>
    </row>
    <row r="64" spans="1:18" ht="15.75" customHeight="1" x14ac:dyDescent="0.3">
      <c r="A64" s="233"/>
      <c r="B64" s="130" t="s">
        <v>273</v>
      </c>
      <c r="C64" s="110">
        <f t="shared" ref="C64:Q64" si="6">C62*C63</f>
        <v>0</v>
      </c>
      <c r="D64" s="110">
        <f t="shared" si="6"/>
        <v>0</v>
      </c>
      <c r="E64" s="110">
        <f t="shared" si="6"/>
        <v>0</v>
      </c>
      <c r="F64" s="110">
        <f t="shared" si="6"/>
        <v>0</v>
      </c>
      <c r="G64" s="110">
        <f t="shared" si="6"/>
        <v>0</v>
      </c>
      <c r="H64" s="110">
        <f t="shared" si="6"/>
        <v>0</v>
      </c>
      <c r="I64" s="110">
        <f t="shared" si="6"/>
        <v>0</v>
      </c>
      <c r="J64" s="110">
        <f t="shared" si="6"/>
        <v>0</v>
      </c>
      <c r="K64" s="110">
        <f t="shared" si="6"/>
        <v>0</v>
      </c>
      <c r="L64" s="110">
        <f t="shared" si="6"/>
        <v>0</v>
      </c>
      <c r="M64" s="110">
        <f t="shared" si="6"/>
        <v>0</v>
      </c>
      <c r="N64" s="110">
        <f t="shared" si="6"/>
        <v>0</v>
      </c>
      <c r="O64" s="110">
        <f t="shared" si="6"/>
        <v>0</v>
      </c>
      <c r="P64" s="131">
        <f t="shared" si="6"/>
        <v>0</v>
      </c>
      <c r="Q64" s="131">
        <f t="shared" si="6"/>
        <v>0</v>
      </c>
    </row>
    <row r="65" spans="1:17" ht="15.75" customHeight="1" x14ac:dyDescent="0.3">
      <c r="A65" s="233"/>
      <c r="B65" s="132" t="s">
        <v>274</v>
      </c>
      <c r="C65" s="110">
        <f t="shared" ref="C65:Q65" si="7">C64*$B$60</f>
        <v>0</v>
      </c>
      <c r="D65" s="110">
        <f t="shared" si="7"/>
        <v>0</v>
      </c>
      <c r="E65" s="110">
        <f t="shared" si="7"/>
        <v>0</v>
      </c>
      <c r="F65" s="110">
        <f t="shared" si="7"/>
        <v>0</v>
      </c>
      <c r="G65" s="110">
        <f t="shared" si="7"/>
        <v>0</v>
      </c>
      <c r="H65" s="110">
        <f t="shared" si="7"/>
        <v>0</v>
      </c>
      <c r="I65" s="110">
        <f t="shared" si="7"/>
        <v>0</v>
      </c>
      <c r="J65" s="110">
        <f t="shared" si="7"/>
        <v>0</v>
      </c>
      <c r="K65" s="110">
        <f t="shared" si="7"/>
        <v>0</v>
      </c>
      <c r="L65" s="110">
        <f t="shared" si="7"/>
        <v>0</v>
      </c>
      <c r="M65" s="110">
        <f t="shared" si="7"/>
        <v>0</v>
      </c>
      <c r="N65" s="110">
        <f t="shared" si="7"/>
        <v>0</v>
      </c>
      <c r="O65" s="110">
        <f t="shared" si="7"/>
        <v>0</v>
      </c>
      <c r="P65" s="110">
        <f t="shared" si="7"/>
        <v>0</v>
      </c>
      <c r="Q65" s="110">
        <f t="shared" si="7"/>
        <v>0</v>
      </c>
    </row>
    <row r="66" spans="1:17" ht="15.75" customHeight="1" x14ac:dyDescent="0.3">
      <c r="A66" s="233"/>
      <c r="B66" s="124" t="s">
        <v>271</v>
      </c>
      <c r="C66" s="125">
        <v>0</v>
      </c>
      <c r="D66" s="125">
        <v>0</v>
      </c>
      <c r="E66" s="125">
        <v>0</v>
      </c>
      <c r="F66" s="125">
        <v>0</v>
      </c>
      <c r="G66" s="125">
        <v>0</v>
      </c>
      <c r="H66" s="125">
        <v>0</v>
      </c>
      <c r="I66" s="125">
        <v>0</v>
      </c>
      <c r="J66" s="125">
        <v>0</v>
      </c>
      <c r="K66" s="125">
        <v>0</v>
      </c>
      <c r="L66" s="125">
        <v>0</v>
      </c>
      <c r="M66" s="125">
        <v>0</v>
      </c>
      <c r="N66" s="125">
        <v>0</v>
      </c>
      <c r="O66" s="126">
        <f>SUM(C66:N66)</f>
        <v>0</v>
      </c>
      <c r="P66" s="133">
        <f>O66</f>
        <v>0</v>
      </c>
      <c r="Q66" s="133">
        <f>P66</f>
        <v>0</v>
      </c>
    </row>
    <row r="67" spans="1:17" ht="15.75" customHeight="1" x14ac:dyDescent="0.3">
      <c r="A67" s="233"/>
      <c r="B67" s="124" t="s">
        <v>272</v>
      </c>
      <c r="C67" s="127">
        <v>0</v>
      </c>
      <c r="D67" s="127">
        <v>0</v>
      </c>
      <c r="E67" s="127">
        <v>0</v>
      </c>
      <c r="F67" s="127">
        <v>0</v>
      </c>
      <c r="G67" s="127">
        <v>0</v>
      </c>
      <c r="H67" s="127">
        <v>0</v>
      </c>
      <c r="I67" s="127">
        <v>0</v>
      </c>
      <c r="J67" s="127">
        <v>0</v>
      </c>
      <c r="K67" s="127">
        <v>0</v>
      </c>
      <c r="L67" s="127">
        <v>0</v>
      </c>
      <c r="M67" s="127">
        <v>0</v>
      </c>
      <c r="N67" s="127">
        <v>0</v>
      </c>
      <c r="O67" s="128">
        <f>(C67+D67+E67+F67+G67+H67+I67+J67+K67+L67+M67+N67)/12</f>
        <v>0</v>
      </c>
      <c r="P67" s="134">
        <f>O67</f>
        <v>0</v>
      </c>
      <c r="Q67" s="134">
        <f>P67</f>
        <v>0</v>
      </c>
    </row>
    <row r="68" spans="1:17" ht="15.75" customHeight="1" x14ac:dyDescent="0.3">
      <c r="A68" s="233"/>
      <c r="B68" s="130" t="s">
        <v>273</v>
      </c>
      <c r="C68" s="110">
        <f t="shared" ref="C68:Q68" si="8">C66*C67</f>
        <v>0</v>
      </c>
      <c r="D68" s="110">
        <f t="shared" si="8"/>
        <v>0</v>
      </c>
      <c r="E68" s="110">
        <f t="shared" si="8"/>
        <v>0</v>
      </c>
      <c r="F68" s="110">
        <f t="shared" si="8"/>
        <v>0</v>
      </c>
      <c r="G68" s="110">
        <f t="shared" si="8"/>
        <v>0</v>
      </c>
      <c r="H68" s="110">
        <f t="shared" si="8"/>
        <v>0</v>
      </c>
      <c r="I68" s="110">
        <f t="shared" si="8"/>
        <v>0</v>
      </c>
      <c r="J68" s="110">
        <f t="shared" si="8"/>
        <v>0</v>
      </c>
      <c r="K68" s="110">
        <f t="shared" si="8"/>
        <v>0</v>
      </c>
      <c r="L68" s="110">
        <f t="shared" si="8"/>
        <v>0</v>
      </c>
      <c r="M68" s="110">
        <f t="shared" si="8"/>
        <v>0</v>
      </c>
      <c r="N68" s="110">
        <f t="shared" si="8"/>
        <v>0</v>
      </c>
      <c r="O68" s="110">
        <f t="shared" si="8"/>
        <v>0</v>
      </c>
      <c r="P68" s="131">
        <f t="shared" si="8"/>
        <v>0</v>
      </c>
      <c r="Q68" s="131">
        <f t="shared" si="8"/>
        <v>0</v>
      </c>
    </row>
    <row r="69" spans="1:17" ht="15.75" customHeight="1" x14ac:dyDescent="0.3">
      <c r="A69" s="233"/>
      <c r="B69" s="132" t="s">
        <v>274</v>
      </c>
      <c r="C69" s="110">
        <f t="shared" ref="C69:Q69" si="9">C68*$B$60</f>
        <v>0</v>
      </c>
      <c r="D69" s="110">
        <f t="shared" si="9"/>
        <v>0</v>
      </c>
      <c r="E69" s="110">
        <f t="shared" si="9"/>
        <v>0</v>
      </c>
      <c r="F69" s="110">
        <f t="shared" si="9"/>
        <v>0</v>
      </c>
      <c r="G69" s="110">
        <f t="shared" si="9"/>
        <v>0</v>
      </c>
      <c r="H69" s="110">
        <f t="shared" si="9"/>
        <v>0</v>
      </c>
      <c r="I69" s="110">
        <f t="shared" si="9"/>
        <v>0</v>
      </c>
      <c r="J69" s="110">
        <f t="shared" si="9"/>
        <v>0</v>
      </c>
      <c r="K69" s="110">
        <f t="shared" si="9"/>
        <v>0</v>
      </c>
      <c r="L69" s="110">
        <f t="shared" si="9"/>
        <v>0</v>
      </c>
      <c r="M69" s="110">
        <f t="shared" si="9"/>
        <v>0</v>
      </c>
      <c r="N69" s="110">
        <f t="shared" si="9"/>
        <v>0</v>
      </c>
      <c r="O69" s="110">
        <f t="shared" si="9"/>
        <v>0</v>
      </c>
      <c r="P69" s="110">
        <f t="shared" si="9"/>
        <v>0</v>
      </c>
      <c r="Q69" s="110">
        <f t="shared" si="9"/>
        <v>0</v>
      </c>
    </row>
    <row r="70" spans="1:17" ht="15.75" customHeight="1" x14ac:dyDescent="0.3">
      <c r="A70" s="233"/>
      <c r="B70" s="124" t="s">
        <v>271</v>
      </c>
      <c r="C70" s="125">
        <v>0</v>
      </c>
      <c r="D70" s="125">
        <v>0</v>
      </c>
      <c r="E70" s="125">
        <v>0</v>
      </c>
      <c r="F70" s="125">
        <v>0</v>
      </c>
      <c r="G70" s="125">
        <v>0</v>
      </c>
      <c r="H70" s="125">
        <v>0</v>
      </c>
      <c r="I70" s="125">
        <v>0</v>
      </c>
      <c r="J70" s="125">
        <v>0</v>
      </c>
      <c r="K70" s="125">
        <v>0</v>
      </c>
      <c r="L70" s="125">
        <v>0</v>
      </c>
      <c r="M70" s="125">
        <v>0</v>
      </c>
      <c r="N70" s="125">
        <v>0</v>
      </c>
      <c r="O70" s="126">
        <f>SUM(C70:N70)</f>
        <v>0</v>
      </c>
      <c r="P70" s="125">
        <f>O70</f>
        <v>0</v>
      </c>
      <c r="Q70" s="125">
        <f>P70</f>
        <v>0</v>
      </c>
    </row>
    <row r="71" spans="1:17" ht="15.75" customHeight="1" x14ac:dyDescent="0.3">
      <c r="A71" s="233"/>
      <c r="B71" s="124" t="s">
        <v>272</v>
      </c>
      <c r="C71" s="127">
        <v>0</v>
      </c>
      <c r="D71" s="127">
        <v>0</v>
      </c>
      <c r="E71" s="127">
        <v>0</v>
      </c>
      <c r="F71" s="127">
        <v>0</v>
      </c>
      <c r="G71" s="127">
        <v>0</v>
      </c>
      <c r="H71" s="127">
        <v>0</v>
      </c>
      <c r="I71" s="127">
        <v>0</v>
      </c>
      <c r="J71" s="127">
        <v>0</v>
      </c>
      <c r="K71" s="127">
        <v>0</v>
      </c>
      <c r="L71" s="127">
        <v>0</v>
      </c>
      <c r="M71" s="127">
        <v>0</v>
      </c>
      <c r="N71" s="127">
        <v>0</v>
      </c>
      <c r="O71" s="128">
        <f>(C71+D71+E71+F71+G71+H71+I71+J71+K71+L71+M71+N71)/12</f>
        <v>0</v>
      </c>
      <c r="P71" s="127">
        <f>O71</f>
        <v>0</v>
      </c>
      <c r="Q71" s="127">
        <f>P71</f>
        <v>0</v>
      </c>
    </row>
    <row r="72" spans="1:17" ht="15.75" customHeight="1" x14ac:dyDescent="0.3">
      <c r="A72" s="233"/>
      <c r="B72" s="130" t="s">
        <v>273</v>
      </c>
      <c r="C72" s="110">
        <f t="shared" ref="C72:Q72" si="10">C70*C71</f>
        <v>0</v>
      </c>
      <c r="D72" s="110">
        <f t="shared" si="10"/>
        <v>0</v>
      </c>
      <c r="E72" s="110">
        <f t="shared" si="10"/>
        <v>0</v>
      </c>
      <c r="F72" s="110">
        <f t="shared" si="10"/>
        <v>0</v>
      </c>
      <c r="G72" s="110">
        <f t="shared" si="10"/>
        <v>0</v>
      </c>
      <c r="H72" s="110">
        <f t="shared" si="10"/>
        <v>0</v>
      </c>
      <c r="I72" s="110">
        <f t="shared" si="10"/>
        <v>0</v>
      </c>
      <c r="J72" s="110">
        <f t="shared" si="10"/>
        <v>0</v>
      </c>
      <c r="K72" s="110">
        <f t="shared" si="10"/>
        <v>0</v>
      </c>
      <c r="L72" s="110">
        <f t="shared" si="10"/>
        <v>0</v>
      </c>
      <c r="M72" s="110">
        <f t="shared" si="10"/>
        <v>0</v>
      </c>
      <c r="N72" s="110">
        <f t="shared" si="10"/>
        <v>0</v>
      </c>
      <c r="O72" s="110">
        <f t="shared" si="10"/>
        <v>0</v>
      </c>
      <c r="P72" s="131">
        <f t="shared" si="10"/>
        <v>0</v>
      </c>
      <c r="Q72" s="131">
        <f t="shared" si="10"/>
        <v>0</v>
      </c>
    </row>
    <row r="73" spans="1:17" ht="15.75" customHeight="1" x14ac:dyDescent="0.3">
      <c r="A73" s="233"/>
      <c r="B73" s="132" t="s">
        <v>274</v>
      </c>
      <c r="C73" s="110">
        <f t="shared" ref="C73:Q73" si="11">C72*$B$60</f>
        <v>0</v>
      </c>
      <c r="D73" s="110">
        <f t="shared" si="11"/>
        <v>0</v>
      </c>
      <c r="E73" s="110">
        <f t="shared" si="11"/>
        <v>0</v>
      </c>
      <c r="F73" s="110">
        <f t="shared" si="11"/>
        <v>0</v>
      </c>
      <c r="G73" s="110">
        <f t="shared" si="11"/>
        <v>0</v>
      </c>
      <c r="H73" s="110">
        <f t="shared" si="11"/>
        <v>0</v>
      </c>
      <c r="I73" s="110">
        <f t="shared" si="11"/>
        <v>0</v>
      </c>
      <c r="J73" s="110">
        <f t="shared" si="11"/>
        <v>0</v>
      </c>
      <c r="K73" s="110">
        <f t="shared" si="11"/>
        <v>0</v>
      </c>
      <c r="L73" s="110">
        <f t="shared" si="11"/>
        <v>0</v>
      </c>
      <c r="M73" s="110">
        <f t="shared" si="11"/>
        <v>0</v>
      </c>
      <c r="N73" s="110">
        <f t="shared" si="11"/>
        <v>0</v>
      </c>
      <c r="O73" s="110">
        <f t="shared" si="11"/>
        <v>0</v>
      </c>
      <c r="P73" s="110">
        <f t="shared" si="11"/>
        <v>0</v>
      </c>
      <c r="Q73" s="110">
        <f t="shared" si="11"/>
        <v>0</v>
      </c>
    </row>
    <row r="74" spans="1:17" ht="15.75" customHeight="1" x14ac:dyDescent="0.3">
      <c r="A74" s="233"/>
      <c r="B74" s="124" t="s">
        <v>271</v>
      </c>
      <c r="C74" s="125">
        <v>0</v>
      </c>
      <c r="D74" s="125">
        <v>0</v>
      </c>
      <c r="E74" s="125">
        <v>0</v>
      </c>
      <c r="F74" s="125">
        <v>0</v>
      </c>
      <c r="G74" s="125">
        <v>0</v>
      </c>
      <c r="H74" s="125">
        <v>0</v>
      </c>
      <c r="I74" s="125">
        <v>0</v>
      </c>
      <c r="J74" s="125">
        <v>0</v>
      </c>
      <c r="K74" s="125">
        <v>0</v>
      </c>
      <c r="L74" s="125">
        <v>0</v>
      </c>
      <c r="M74" s="125">
        <v>0</v>
      </c>
      <c r="N74" s="125">
        <v>0</v>
      </c>
      <c r="O74" s="126">
        <f>SUM(C74:N74)</f>
        <v>0</v>
      </c>
      <c r="P74" s="125">
        <f>O74</f>
        <v>0</v>
      </c>
      <c r="Q74" s="125">
        <f>P74</f>
        <v>0</v>
      </c>
    </row>
    <row r="75" spans="1:17" ht="15.75" customHeight="1" x14ac:dyDescent="0.3">
      <c r="A75" s="233"/>
      <c r="B75" s="124" t="s">
        <v>272</v>
      </c>
      <c r="C75" s="127">
        <v>0</v>
      </c>
      <c r="D75" s="127">
        <v>0</v>
      </c>
      <c r="E75" s="127">
        <v>0</v>
      </c>
      <c r="F75" s="127">
        <v>0</v>
      </c>
      <c r="G75" s="127">
        <v>0</v>
      </c>
      <c r="H75" s="127">
        <v>0</v>
      </c>
      <c r="I75" s="127">
        <v>0</v>
      </c>
      <c r="J75" s="127">
        <v>0</v>
      </c>
      <c r="K75" s="127">
        <v>0</v>
      </c>
      <c r="L75" s="127">
        <v>0</v>
      </c>
      <c r="M75" s="127">
        <v>0</v>
      </c>
      <c r="N75" s="127">
        <v>0</v>
      </c>
      <c r="O75" s="128">
        <f>(C75+D75+E75+F75+G75+H75+I75+J75+K75+L75+M75+N75)/12</f>
        <v>0</v>
      </c>
      <c r="P75" s="127">
        <f>O75</f>
        <v>0</v>
      </c>
      <c r="Q75" s="127">
        <f>P75</f>
        <v>0</v>
      </c>
    </row>
    <row r="76" spans="1:17" ht="15.75" customHeight="1" x14ac:dyDescent="0.3">
      <c r="A76" s="233"/>
      <c r="B76" s="130" t="s">
        <v>273</v>
      </c>
      <c r="C76" s="110">
        <f t="shared" ref="C76:Q76" si="12">C74*C75</f>
        <v>0</v>
      </c>
      <c r="D76" s="110">
        <f t="shared" si="12"/>
        <v>0</v>
      </c>
      <c r="E76" s="110">
        <f t="shared" si="12"/>
        <v>0</v>
      </c>
      <c r="F76" s="110">
        <f t="shared" si="12"/>
        <v>0</v>
      </c>
      <c r="G76" s="110">
        <f t="shared" si="12"/>
        <v>0</v>
      </c>
      <c r="H76" s="110">
        <f t="shared" si="12"/>
        <v>0</v>
      </c>
      <c r="I76" s="110">
        <f t="shared" si="12"/>
        <v>0</v>
      </c>
      <c r="J76" s="110">
        <f t="shared" si="12"/>
        <v>0</v>
      </c>
      <c r="K76" s="110">
        <f t="shared" si="12"/>
        <v>0</v>
      </c>
      <c r="L76" s="110">
        <f t="shared" si="12"/>
        <v>0</v>
      </c>
      <c r="M76" s="110">
        <f t="shared" si="12"/>
        <v>0</v>
      </c>
      <c r="N76" s="110">
        <f t="shared" si="12"/>
        <v>0</v>
      </c>
      <c r="O76" s="110">
        <f t="shared" si="12"/>
        <v>0</v>
      </c>
      <c r="P76" s="131">
        <f t="shared" si="12"/>
        <v>0</v>
      </c>
      <c r="Q76" s="131">
        <f t="shared" si="12"/>
        <v>0</v>
      </c>
    </row>
    <row r="77" spans="1:17" ht="15.75" customHeight="1" x14ac:dyDescent="0.3">
      <c r="A77" s="233"/>
      <c r="B77" s="132" t="s">
        <v>274</v>
      </c>
      <c r="C77" s="110">
        <f t="shared" ref="C77:Q77" si="13">C76*$B$60</f>
        <v>0</v>
      </c>
      <c r="D77" s="110">
        <f t="shared" si="13"/>
        <v>0</v>
      </c>
      <c r="E77" s="110">
        <f t="shared" si="13"/>
        <v>0</v>
      </c>
      <c r="F77" s="110">
        <f t="shared" si="13"/>
        <v>0</v>
      </c>
      <c r="G77" s="110">
        <f t="shared" si="13"/>
        <v>0</v>
      </c>
      <c r="H77" s="110">
        <f t="shared" si="13"/>
        <v>0</v>
      </c>
      <c r="I77" s="110">
        <f t="shared" si="13"/>
        <v>0</v>
      </c>
      <c r="J77" s="110">
        <f t="shared" si="13"/>
        <v>0</v>
      </c>
      <c r="K77" s="110">
        <f t="shared" si="13"/>
        <v>0</v>
      </c>
      <c r="L77" s="110">
        <f t="shared" si="13"/>
        <v>0</v>
      </c>
      <c r="M77" s="110">
        <f t="shared" si="13"/>
        <v>0</v>
      </c>
      <c r="N77" s="110">
        <f t="shared" si="13"/>
        <v>0</v>
      </c>
      <c r="O77" s="110">
        <f t="shared" si="13"/>
        <v>0</v>
      </c>
      <c r="P77" s="110">
        <f t="shared" si="13"/>
        <v>0</v>
      </c>
      <c r="Q77" s="110">
        <f t="shared" si="13"/>
        <v>0</v>
      </c>
    </row>
    <row r="78" spans="1:17" ht="15.75" customHeight="1" x14ac:dyDescent="0.3">
      <c r="A78" s="233"/>
      <c r="B78" s="124" t="s">
        <v>271</v>
      </c>
      <c r="C78" s="125">
        <v>0</v>
      </c>
      <c r="D78" s="125">
        <v>0</v>
      </c>
      <c r="E78" s="125">
        <v>0</v>
      </c>
      <c r="F78" s="125">
        <v>0</v>
      </c>
      <c r="G78" s="125">
        <v>0</v>
      </c>
      <c r="H78" s="125">
        <v>0</v>
      </c>
      <c r="I78" s="125">
        <v>0</v>
      </c>
      <c r="J78" s="125">
        <v>0</v>
      </c>
      <c r="K78" s="125">
        <v>0</v>
      </c>
      <c r="L78" s="125">
        <v>0</v>
      </c>
      <c r="M78" s="125">
        <v>0</v>
      </c>
      <c r="N78" s="125">
        <v>0</v>
      </c>
      <c r="O78" s="126">
        <f>SUM(C78:N78)</f>
        <v>0</v>
      </c>
      <c r="P78" s="125">
        <f>O78</f>
        <v>0</v>
      </c>
      <c r="Q78" s="125">
        <f>P78</f>
        <v>0</v>
      </c>
    </row>
    <row r="79" spans="1:17" ht="15.75" customHeight="1" x14ac:dyDescent="0.3">
      <c r="A79" s="233"/>
      <c r="B79" s="124" t="s">
        <v>272</v>
      </c>
      <c r="C79" s="127">
        <v>0</v>
      </c>
      <c r="D79" s="127">
        <v>0</v>
      </c>
      <c r="E79" s="127">
        <v>0</v>
      </c>
      <c r="F79" s="127">
        <v>0</v>
      </c>
      <c r="G79" s="127">
        <v>0</v>
      </c>
      <c r="H79" s="127">
        <v>0</v>
      </c>
      <c r="I79" s="127">
        <v>0</v>
      </c>
      <c r="J79" s="127">
        <v>0</v>
      </c>
      <c r="K79" s="127">
        <v>0</v>
      </c>
      <c r="L79" s="127">
        <v>0</v>
      </c>
      <c r="M79" s="127">
        <v>0</v>
      </c>
      <c r="N79" s="127">
        <v>0</v>
      </c>
      <c r="O79" s="128">
        <f>(C79+D79+E79+F79+G79+H79+I79+J79+K79+L79+M79+N79)/12</f>
        <v>0</v>
      </c>
      <c r="P79" s="127">
        <f>O79</f>
        <v>0</v>
      </c>
      <c r="Q79" s="127">
        <f>P79</f>
        <v>0</v>
      </c>
    </row>
    <row r="80" spans="1:17" ht="15.75" customHeight="1" x14ac:dyDescent="0.3">
      <c r="A80" s="233"/>
      <c r="B80" s="130" t="s">
        <v>273</v>
      </c>
      <c r="C80" s="110">
        <f t="shared" ref="C80:Q80" si="14">C78*C79</f>
        <v>0</v>
      </c>
      <c r="D80" s="110">
        <f t="shared" si="14"/>
        <v>0</v>
      </c>
      <c r="E80" s="110">
        <f t="shared" si="14"/>
        <v>0</v>
      </c>
      <c r="F80" s="110">
        <f t="shared" si="14"/>
        <v>0</v>
      </c>
      <c r="G80" s="110">
        <f t="shared" si="14"/>
        <v>0</v>
      </c>
      <c r="H80" s="110">
        <f t="shared" si="14"/>
        <v>0</v>
      </c>
      <c r="I80" s="110">
        <f t="shared" si="14"/>
        <v>0</v>
      </c>
      <c r="J80" s="110">
        <f t="shared" si="14"/>
        <v>0</v>
      </c>
      <c r="K80" s="110">
        <f t="shared" si="14"/>
        <v>0</v>
      </c>
      <c r="L80" s="110">
        <f t="shared" si="14"/>
        <v>0</v>
      </c>
      <c r="M80" s="110">
        <f t="shared" si="14"/>
        <v>0</v>
      </c>
      <c r="N80" s="110">
        <f t="shared" si="14"/>
        <v>0</v>
      </c>
      <c r="O80" s="110">
        <f t="shared" si="14"/>
        <v>0</v>
      </c>
      <c r="P80" s="131">
        <f t="shared" si="14"/>
        <v>0</v>
      </c>
      <c r="Q80" s="131">
        <f t="shared" si="14"/>
        <v>0</v>
      </c>
    </row>
    <row r="81" spans="1:17" ht="15.75" customHeight="1" x14ac:dyDescent="0.3">
      <c r="A81" s="233"/>
      <c r="B81" s="132" t="s">
        <v>274</v>
      </c>
      <c r="C81" s="110">
        <f t="shared" ref="C81:Q81" si="15">C80*$B$60</f>
        <v>0</v>
      </c>
      <c r="D81" s="110">
        <f t="shared" si="15"/>
        <v>0</v>
      </c>
      <c r="E81" s="110">
        <f t="shared" si="15"/>
        <v>0</v>
      </c>
      <c r="F81" s="110">
        <f t="shared" si="15"/>
        <v>0</v>
      </c>
      <c r="G81" s="110">
        <f t="shared" si="15"/>
        <v>0</v>
      </c>
      <c r="H81" s="110">
        <f t="shared" si="15"/>
        <v>0</v>
      </c>
      <c r="I81" s="110">
        <f t="shared" si="15"/>
        <v>0</v>
      </c>
      <c r="J81" s="110">
        <f t="shared" si="15"/>
        <v>0</v>
      </c>
      <c r="K81" s="110">
        <f t="shared" si="15"/>
        <v>0</v>
      </c>
      <c r="L81" s="110">
        <f t="shared" si="15"/>
        <v>0</v>
      </c>
      <c r="M81" s="110">
        <f t="shared" si="15"/>
        <v>0</v>
      </c>
      <c r="N81" s="110">
        <f t="shared" si="15"/>
        <v>0</v>
      </c>
      <c r="O81" s="110">
        <f t="shared" si="15"/>
        <v>0</v>
      </c>
      <c r="P81" s="110">
        <f t="shared" si="15"/>
        <v>0</v>
      </c>
      <c r="Q81" s="110">
        <f t="shared" si="15"/>
        <v>0</v>
      </c>
    </row>
    <row r="82" spans="1:17" ht="15.75" customHeight="1" x14ac:dyDescent="0.3">
      <c r="A82" s="233"/>
      <c r="B82" s="124" t="s">
        <v>271</v>
      </c>
      <c r="C82" s="125">
        <v>0</v>
      </c>
      <c r="D82" s="125">
        <v>0</v>
      </c>
      <c r="E82" s="125">
        <v>0</v>
      </c>
      <c r="F82" s="125">
        <v>0</v>
      </c>
      <c r="G82" s="125">
        <v>0</v>
      </c>
      <c r="H82" s="125">
        <v>0</v>
      </c>
      <c r="I82" s="125">
        <v>0</v>
      </c>
      <c r="J82" s="125">
        <v>0</v>
      </c>
      <c r="K82" s="125">
        <v>0</v>
      </c>
      <c r="L82" s="125">
        <v>0</v>
      </c>
      <c r="M82" s="125">
        <v>0</v>
      </c>
      <c r="N82" s="125">
        <v>0</v>
      </c>
      <c r="O82" s="126">
        <f>SUM(C82:N82)</f>
        <v>0</v>
      </c>
      <c r="P82" s="125">
        <f>O82</f>
        <v>0</v>
      </c>
      <c r="Q82" s="125">
        <f>P82</f>
        <v>0</v>
      </c>
    </row>
    <row r="83" spans="1:17" ht="15.75" customHeight="1" x14ac:dyDescent="0.3">
      <c r="A83" s="233"/>
      <c r="B83" s="124" t="s">
        <v>272</v>
      </c>
      <c r="C83" s="127">
        <v>0</v>
      </c>
      <c r="D83" s="127">
        <v>0</v>
      </c>
      <c r="E83" s="127">
        <v>0</v>
      </c>
      <c r="F83" s="127">
        <v>0</v>
      </c>
      <c r="G83" s="127">
        <v>0</v>
      </c>
      <c r="H83" s="127">
        <v>0</v>
      </c>
      <c r="I83" s="127">
        <v>0</v>
      </c>
      <c r="J83" s="127">
        <v>0</v>
      </c>
      <c r="K83" s="127">
        <v>0</v>
      </c>
      <c r="L83" s="127">
        <v>0</v>
      </c>
      <c r="M83" s="127">
        <v>0</v>
      </c>
      <c r="N83" s="127">
        <v>0</v>
      </c>
      <c r="O83" s="128">
        <f>(C83+D83+E83+F83+G83+H83+I83+J83+K83+L83+M83+N83)/12</f>
        <v>0</v>
      </c>
      <c r="P83" s="127">
        <f>O83</f>
        <v>0</v>
      </c>
      <c r="Q83" s="127">
        <f>P83</f>
        <v>0</v>
      </c>
    </row>
    <row r="84" spans="1:17" ht="15.75" customHeight="1" x14ac:dyDescent="0.3">
      <c r="A84" s="233"/>
      <c r="B84" s="130" t="s">
        <v>273</v>
      </c>
      <c r="C84" s="110">
        <f t="shared" ref="C84:Q84" si="16">C82*C83</f>
        <v>0</v>
      </c>
      <c r="D84" s="110">
        <f t="shared" si="16"/>
        <v>0</v>
      </c>
      <c r="E84" s="110">
        <f t="shared" si="16"/>
        <v>0</v>
      </c>
      <c r="F84" s="110">
        <f t="shared" si="16"/>
        <v>0</v>
      </c>
      <c r="G84" s="110">
        <f t="shared" si="16"/>
        <v>0</v>
      </c>
      <c r="H84" s="110">
        <f t="shared" si="16"/>
        <v>0</v>
      </c>
      <c r="I84" s="110">
        <f t="shared" si="16"/>
        <v>0</v>
      </c>
      <c r="J84" s="110">
        <f t="shared" si="16"/>
        <v>0</v>
      </c>
      <c r="K84" s="110">
        <f t="shared" si="16"/>
        <v>0</v>
      </c>
      <c r="L84" s="110">
        <f t="shared" si="16"/>
        <v>0</v>
      </c>
      <c r="M84" s="110">
        <f t="shared" si="16"/>
        <v>0</v>
      </c>
      <c r="N84" s="110">
        <f t="shared" si="16"/>
        <v>0</v>
      </c>
      <c r="O84" s="110">
        <f t="shared" si="16"/>
        <v>0</v>
      </c>
      <c r="P84" s="131">
        <f t="shared" si="16"/>
        <v>0</v>
      </c>
      <c r="Q84" s="131">
        <f t="shared" si="16"/>
        <v>0</v>
      </c>
    </row>
    <row r="85" spans="1:17" ht="15.75" customHeight="1" x14ac:dyDescent="0.3">
      <c r="A85" s="233"/>
      <c r="B85" s="132" t="s">
        <v>274</v>
      </c>
      <c r="C85" s="110">
        <f t="shared" ref="C85:Q85" si="17">C84*$B$60</f>
        <v>0</v>
      </c>
      <c r="D85" s="110">
        <f t="shared" si="17"/>
        <v>0</v>
      </c>
      <c r="E85" s="110">
        <f t="shared" si="17"/>
        <v>0</v>
      </c>
      <c r="F85" s="110">
        <f t="shared" si="17"/>
        <v>0</v>
      </c>
      <c r="G85" s="110">
        <f t="shared" si="17"/>
        <v>0</v>
      </c>
      <c r="H85" s="110">
        <f t="shared" si="17"/>
        <v>0</v>
      </c>
      <c r="I85" s="110">
        <f t="shared" si="17"/>
        <v>0</v>
      </c>
      <c r="J85" s="110">
        <f t="shared" si="17"/>
        <v>0</v>
      </c>
      <c r="K85" s="110">
        <f t="shared" si="17"/>
        <v>0</v>
      </c>
      <c r="L85" s="110">
        <f t="shared" si="17"/>
        <v>0</v>
      </c>
      <c r="M85" s="110">
        <f t="shared" si="17"/>
        <v>0</v>
      </c>
      <c r="N85" s="110">
        <f t="shared" si="17"/>
        <v>0</v>
      </c>
      <c r="O85" s="110">
        <f t="shared" si="17"/>
        <v>0</v>
      </c>
      <c r="P85" s="110">
        <f t="shared" si="17"/>
        <v>0</v>
      </c>
      <c r="Q85" s="110">
        <f t="shared" si="17"/>
        <v>0</v>
      </c>
    </row>
    <row r="86" spans="1:17" ht="15.75" customHeight="1" x14ac:dyDescent="0.3">
      <c r="A86" s="233"/>
      <c r="B86" s="124" t="s">
        <v>271</v>
      </c>
      <c r="C86" s="125">
        <v>0</v>
      </c>
      <c r="D86" s="125">
        <v>0</v>
      </c>
      <c r="E86" s="125">
        <v>0</v>
      </c>
      <c r="F86" s="125">
        <v>0</v>
      </c>
      <c r="G86" s="125">
        <v>0</v>
      </c>
      <c r="H86" s="125">
        <v>0</v>
      </c>
      <c r="I86" s="125">
        <v>0</v>
      </c>
      <c r="J86" s="125">
        <v>0</v>
      </c>
      <c r="K86" s="125">
        <v>0</v>
      </c>
      <c r="L86" s="125">
        <v>0</v>
      </c>
      <c r="M86" s="125">
        <v>0</v>
      </c>
      <c r="N86" s="125">
        <v>0</v>
      </c>
      <c r="O86" s="126">
        <f>SUM(C86:N86)</f>
        <v>0</v>
      </c>
      <c r="P86" s="125">
        <f>O86</f>
        <v>0</v>
      </c>
      <c r="Q86" s="125">
        <f>P86</f>
        <v>0</v>
      </c>
    </row>
    <row r="87" spans="1:17" ht="15.75" customHeight="1" x14ac:dyDescent="0.3">
      <c r="A87" s="233"/>
      <c r="B87" s="124" t="s">
        <v>272</v>
      </c>
      <c r="C87" s="127">
        <v>0</v>
      </c>
      <c r="D87" s="127">
        <v>0</v>
      </c>
      <c r="E87" s="127">
        <v>0</v>
      </c>
      <c r="F87" s="127">
        <v>0</v>
      </c>
      <c r="G87" s="127">
        <v>0</v>
      </c>
      <c r="H87" s="127">
        <v>0</v>
      </c>
      <c r="I87" s="127">
        <v>0</v>
      </c>
      <c r="J87" s="127">
        <v>0</v>
      </c>
      <c r="K87" s="127">
        <v>0</v>
      </c>
      <c r="L87" s="127">
        <v>0</v>
      </c>
      <c r="M87" s="127">
        <v>0</v>
      </c>
      <c r="N87" s="127">
        <v>0</v>
      </c>
      <c r="O87" s="128">
        <f>(C87+D87+E87+F87+G87+H87+I87+J87+K87+L87+M87+N87)/12</f>
        <v>0</v>
      </c>
      <c r="P87" s="127">
        <f>O87</f>
        <v>0</v>
      </c>
      <c r="Q87" s="127">
        <f>P87</f>
        <v>0</v>
      </c>
    </row>
    <row r="88" spans="1:17" ht="15.75" customHeight="1" x14ac:dyDescent="0.3">
      <c r="A88" s="233"/>
      <c r="B88" s="130" t="s">
        <v>273</v>
      </c>
      <c r="C88" s="110">
        <f t="shared" ref="C88:Q88" si="18">C86*C87</f>
        <v>0</v>
      </c>
      <c r="D88" s="110">
        <f t="shared" si="18"/>
        <v>0</v>
      </c>
      <c r="E88" s="110">
        <f t="shared" si="18"/>
        <v>0</v>
      </c>
      <c r="F88" s="110">
        <f t="shared" si="18"/>
        <v>0</v>
      </c>
      <c r="G88" s="110">
        <f t="shared" si="18"/>
        <v>0</v>
      </c>
      <c r="H88" s="110">
        <f t="shared" si="18"/>
        <v>0</v>
      </c>
      <c r="I88" s="110">
        <f t="shared" si="18"/>
        <v>0</v>
      </c>
      <c r="J88" s="110">
        <f t="shared" si="18"/>
        <v>0</v>
      </c>
      <c r="K88" s="110">
        <f t="shared" si="18"/>
        <v>0</v>
      </c>
      <c r="L88" s="110">
        <f t="shared" si="18"/>
        <v>0</v>
      </c>
      <c r="M88" s="110">
        <f t="shared" si="18"/>
        <v>0</v>
      </c>
      <c r="N88" s="110">
        <f t="shared" si="18"/>
        <v>0</v>
      </c>
      <c r="O88" s="110">
        <f t="shared" si="18"/>
        <v>0</v>
      </c>
      <c r="P88" s="131">
        <f t="shared" si="18"/>
        <v>0</v>
      </c>
      <c r="Q88" s="131">
        <f t="shared" si="18"/>
        <v>0</v>
      </c>
    </row>
    <row r="89" spans="1:17" ht="15.75" customHeight="1" x14ac:dyDescent="0.3">
      <c r="A89" s="233"/>
      <c r="B89" s="132" t="s">
        <v>274</v>
      </c>
      <c r="C89" s="110">
        <f t="shared" ref="C89:Q89" si="19">C88*$B$60</f>
        <v>0</v>
      </c>
      <c r="D89" s="110">
        <f t="shared" si="19"/>
        <v>0</v>
      </c>
      <c r="E89" s="110">
        <f t="shared" si="19"/>
        <v>0</v>
      </c>
      <c r="F89" s="110">
        <f t="shared" si="19"/>
        <v>0</v>
      </c>
      <c r="G89" s="110">
        <f t="shared" si="19"/>
        <v>0</v>
      </c>
      <c r="H89" s="110">
        <f t="shared" si="19"/>
        <v>0</v>
      </c>
      <c r="I89" s="110">
        <f t="shared" si="19"/>
        <v>0</v>
      </c>
      <c r="J89" s="110">
        <f t="shared" si="19"/>
        <v>0</v>
      </c>
      <c r="K89" s="110">
        <f t="shared" si="19"/>
        <v>0</v>
      </c>
      <c r="L89" s="110">
        <f t="shared" si="19"/>
        <v>0</v>
      </c>
      <c r="M89" s="110">
        <f t="shared" si="19"/>
        <v>0</v>
      </c>
      <c r="N89" s="110">
        <f t="shared" si="19"/>
        <v>0</v>
      </c>
      <c r="O89" s="110">
        <f t="shared" si="19"/>
        <v>0</v>
      </c>
      <c r="P89" s="110">
        <f t="shared" si="19"/>
        <v>0</v>
      </c>
      <c r="Q89" s="110">
        <f t="shared" si="19"/>
        <v>0</v>
      </c>
    </row>
    <row r="90" spans="1:17" ht="15.75" customHeight="1" x14ac:dyDescent="0.3">
      <c r="A90" s="233"/>
      <c r="B90" s="124" t="s">
        <v>271</v>
      </c>
      <c r="C90" s="125">
        <v>0</v>
      </c>
      <c r="D90" s="125">
        <v>0</v>
      </c>
      <c r="E90" s="125">
        <v>0</v>
      </c>
      <c r="F90" s="125">
        <v>0</v>
      </c>
      <c r="G90" s="125">
        <v>0</v>
      </c>
      <c r="H90" s="125">
        <v>0</v>
      </c>
      <c r="I90" s="125">
        <v>0</v>
      </c>
      <c r="J90" s="125">
        <v>0</v>
      </c>
      <c r="K90" s="125">
        <v>0</v>
      </c>
      <c r="L90" s="125">
        <v>0</v>
      </c>
      <c r="M90" s="125">
        <v>0</v>
      </c>
      <c r="N90" s="125">
        <v>0</v>
      </c>
      <c r="O90" s="126">
        <f>SUM(C90:N90)</f>
        <v>0</v>
      </c>
      <c r="P90" s="125">
        <f>O90</f>
        <v>0</v>
      </c>
      <c r="Q90" s="125">
        <f>P90</f>
        <v>0</v>
      </c>
    </row>
    <row r="91" spans="1:17" ht="15.75" customHeight="1" x14ac:dyDescent="0.3">
      <c r="A91" s="233"/>
      <c r="B91" s="124" t="s">
        <v>272</v>
      </c>
      <c r="C91" s="127">
        <v>0</v>
      </c>
      <c r="D91" s="127">
        <v>0</v>
      </c>
      <c r="E91" s="127">
        <v>0</v>
      </c>
      <c r="F91" s="127">
        <v>0</v>
      </c>
      <c r="G91" s="127">
        <v>0</v>
      </c>
      <c r="H91" s="127">
        <v>0</v>
      </c>
      <c r="I91" s="127">
        <v>0</v>
      </c>
      <c r="J91" s="127">
        <v>0</v>
      </c>
      <c r="K91" s="127">
        <v>0</v>
      </c>
      <c r="L91" s="127">
        <v>0</v>
      </c>
      <c r="M91" s="127">
        <v>0</v>
      </c>
      <c r="N91" s="127">
        <v>0</v>
      </c>
      <c r="O91" s="128">
        <f>(C91+D91+E91+F91+G91+H91+I91+J91+K91+L91+M91+N91)/12</f>
        <v>0</v>
      </c>
      <c r="P91" s="127">
        <f>O91</f>
        <v>0</v>
      </c>
      <c r="Q91" s="127">
        <f>P91</f>
        <v>0</v>
      </c>
    </row>
    <row r="92" spans="1:17" ht="15.75" customHeight="1" x14ac:dyDescent="0.3">
      <c r="A92" s="233"/>
      <c r="B92" s="130" t="s">
        <v>273</v>
      </c>
      <c r="C92" s="110">
        <f t="shared" ref="C92:Q92" si="20">C90*C91</f>
        <v>0</v>
      </c>
      <c r="D92" s="110">
        <f t="shared" si="20"/>
        <v>0</v>
      </c>
      <c r="E92" s="110">
        <f t="shared" si="20"/>
        <v>0</v>
      </c>
      <c r="F92" s="110">
        <f t="shared" si="20"/>
        <v>0</v>
      </c>
      <c r="G92" s="110">
        <f t="shared" si="20"/>
        <v>0</v>
      </c>
      <c r="H92" s="110">
        <f t="shared" si="20"/>
        <v>0</v>
      </c>
      <c r="I92" s="110">
        <f t="shared" si="20"/>
        <v>0</v>
      </c>
      <c r="J92" s="110">
        <f t="shared" si="20"/>
        <v>0</v>
      </c>
      <c r="K92" s="110">
        <f t="shared" si="20"/>
        <v>0</v>
      </c>
      <c r="L92" s="110">
        <f t="shared" si="20"/>
        <v>0</v>
      </c>
      <c r="M92" s="110">
        <f t="shared" si="20"/>
        <v>0</v>
      </c>
      <c r="N92" s="110">
        <f t="shared" si="20"/>
        <v>0</v>
      </c>
      <c r="O92" s="110">
        <f t="shared" si="20"/>
        <v>0</v>
      </c>
      <c r="P92" s="131">
        <f t="shared" si="20"/>
        <v>0</v>
      </c>
      <c r="Q92" s="131">
        <f t="shared" si="20"/>
        <v>0</v>
      </c>
    </row>
    <row r="93" spans="1:17" ht="15.75" customHeight="1" x14ac:dyDescent="0.3">
      <c r="A93" s="233"/>
      <c r="B93" s="132" t="s">
        <v>274</v>
      </c>
      <c r="C93" s="110">
        <f t="shared" ref="C93:Q93" si="21">C92*$B$60</f>
        <v>0</v>
      </c>
      <c r="D93" s="110">
        <f t="shared" si="21"/>
        <v>0</v>
      </c>
      <c r="E93" s="110">
        <f t="shared" si="21"/>
        <v>0</v>
      </c>
      <c r="F93" s="110">
        <f t="shared" si="21"/>
        <v>0</v>
      </c>
      <c r="G93" s="110">
        <f t="shared" si="21"/>
        <v>0</v>
      </c>
      <c r="H93" s="110">
        <f t="shared" si="21"/>
        <v>0</v>
      </c>
      <c r="I93" s="110">
        <f t="shared" si="21"/>
        <v>0</v>
      </c>
      <c r="J93" s="110">
        <f t="shared" si="21"/>
        <v>0</v>
      </c>
      <c r="K93" s="110">
        <f t="shared" si="21"/>
        <v>0</v>
      </c>
      <c r="L93" s="110">
        <f t="shared" si="21"/>
        <v>0</v>
      </c>
      <c r="M93" s="110">
        <f t="shared" si="21"/>
        <v>0</v>
      </c>
      <c r="N93" s="110">
        <f t="shared" si="21"/>
        <v>0</v>
      </c>
      <c r="O93" s="110">
        <f t="shared" si="21"/>
        <v>0</v>
      </c>
      <c r="P93" s="110">
        <f t="shared" si="21"/>
        <v>0</v>
      </c>
      <c r="Q93" s="110">
        <f t="shared" si="21"/>
        <v>0</v>
      </c>
    </row>
    <row r="94" spans="1:17" ht="15.75" customHeight="1" x14ac:dyDescent="0.3">
      <c r="A94" s="233"/>
      <c r="B94" s="124" t="s">
        <v>271</v>
      </c>
      <c r="C94" s="125">
        <v>0</v>
      </c>
      <c r="D94" s="125">
        <v>0</v>
      </c>
      <c r="E94" s="125">
        <v>0</v>
      </c>
      <c r="F94" s="125">
        <v>0</v>
      </c>
      <c r="G94" s="125">
        <v>0</v>
      </c>
      <c r="H94" s="125">
        <v>0</v>
      </c>
      <c r="I94" s="125">
        <v>0</v>
      </c>
      <c r="J94" s="125">
        <v>0</v>
      </c>
      <c r="K94" s="125">
        <v>0</v>
      </c>
      <c r="L94" s="125">
        <v>0</v>
      </c>
      <c r="M94" s="125">
        <v>0</v>
      </c>
      <c r="N94" s="125">
        <v>0</v>
      </c>
      <c r="O94" s="126">
        <f>SUM(C94:N94)</f>
        <v>0</v>
      </c>
      <c r="P94" s="125">
        <f>O94</f>
        <v>0</v>
      </c>
      <c r="Q94" s="125">
        <f>P94</f>
        <v>0</v>
      </c>
    </row>
    <row r="95" spans="1:17" ht="15.75" customHeight="1" x14ac:dyDescent="0.3">
      <c r="A95" s="233"/>
      <c r="B95" s="124" t="s">
        <v>272</v>
      </c>
      <c r="C95" s="127">
        <v>0</v>
      </c>
      <c r="D95" s="127">
        <v>0</v>
      </c>
      <c r="E95" s="127">
        <v>0</v>
      </c>
      <c r="F95" s="127">
        <v>0</v>
      </c>
      <c r="G95" s="127">
        <v>0</v>
      </c>
      <c r="H95" s="127">
        <v>0</v>
      </c>
      <c r="I95" s="127">
        <v>0</v>
      </c>
      <c r="J95" s="127">
        <v>0</v>
      </c>
      <c r="K95" s="127">
        <v>0</v>
      </c>
      <c r="L95" s="127">
        <v>0</v>
      </c>
      <c r="M95" s="127">
        <v>0</v>
      </c>
      <c r="N95" s="127">
        <v>0</v>
      </c>
      <c r="O95" s="128">
        <f>(C95+D95+E95+F95+G95+H95+I95+J95+K95+L95+M95+N95)/12</f>
        <v>0</v>
      </c>
      <c r="P95" s="127">
        <f>O95</f>
        <v>0</v>
      </c>
      <c r="Q95" s="127">
        <f>P95</f>
        <v>0</v>
      </c>
    </row>
    <row r="96" spans="1:17" ht="15.75" customHeight="1" x14ac:dyDescent="0.3">
      <c r="A96" s="233"/>
      <c r="B96" s="130" t="s">
        <v>273</v>
      </c>
      <c r="C96" s="110">
        <f t="shared" ref="C96:Q96" si="22">C94*C95</f>
        <v>0</v>
      </c>
      <c r="D96" s="110">
        <f t="shared" si="22"/>
        <v>0</v>
      </c>
      <c r="E96" s="110">
        <f t="shared" si="22"/>
        <v>0</v>
      </c>
      <c r="F96" s="110">
        <f t="shared" si="22"/>
        <v>0</v>
      </c>
      <c r="G96" s="110">
        <f t="shared" si="22"/>
        <v>0</v>
      </c>
      <c r="H96" s="110">
        <f t="shared" si="22"/>
        <v>0</v>
      </c>
      <c r="I96" s="110">
        <f t="shared" si="22"/>
        <v>0</v>
      </c>
      <c r="J96" s="110">
        <f t="shared" si="22"/>
        <v>0</v>
      </c>
      <c r="K96" s="110">
        <f t="shared" si="22"/>
        <v>0</v>
      </c>
      <c r="L96" s="110">
        <f t="shared" si="22"/>
        <v>0</v>
      </c>
      <c r="M96" s="110">
        <f t="shared" si="22"/>
        <v>0</v>
      </c>
      <c r="N96" s="110">
        <f t="shared" si="22"/>
        <v>0</v>
      </c>
      <c r="O96" s="110">
        <f t="shared" si="22"/>
        <v>0</v>
      </c>
      <c r="P96" s="131">
        <f t="shared" si="22"/>
        <v>0</v>
      </c>
      <c r="Q96" s="131">
        <f t="shared" si="22"/>
        <v>0</v>
      </c>
    </row>
    <row r="97" spans="1:17" ht="15.75" customHeight="1" x14ac:dyDescent="0.3">
      <c r="A97" s="233"/>
      <c r="B97" s="132" t="s">
        <v>274</v>
      </c>
      <c r="C97" s="110">
        <f t="shared" ref="C97:Q97" si="23">C96*$B$60</f>
        <v>0</v>
      </c>
      <c r="D97" s="110">
        <f t="shared" si="23"/>
        <v>0</v>
      </c>
      <c r="E97" s="110">
        <f t="shared" si="23"/>
        <v>0</v>
      </c>
      <c r="F97" s="110">
        <f t="shared" si="23"/>
        <v>0</v>
      </c>
      <c r="G97" s="110">
        <f t="shared" si="23"/>
        <v>0</v>
      </c>
      <c r="H97" s="110">
        <f t="shared" si="23"/>
        <v>0</v>
      </c>
      <c r="I97" s="110">
        <f t="shared" si="23"/>
        <v>0</v>
      </c>
      <c r="J97" s="110">
        <f t="shared" si="23"/>
        <v>0</v>
      </c>
      <c r="K97" s="110">
        <f t="shared" si="23"/>
        <v>0</v>
      </c>
      <c r="L97" s="110">
        <f t="shared" si="23"/>
        <v>0</v>
      </c>
      <c r="M97" s="110">
        <f t="shared" si="23"/>
        <v>0</v>
      </c>
      <c r="N97" s="110">
        <f t="shared" si="23"/>
        <v>0</v>
      </c>
      <c r="O97" s="110">
        <f t="shared" si="23"/>
        <v>0</v>
      </c>
      <c r="P97" s="110">
        <f t="shared" si="23"/>
        <v>0</v>
      </c>
      <c r="Q97" s="110">
        <f t="shared" si="23"/>
        <v>0</v>
      </c>
    </row>
    <row r="98" spans="1:17" ht="15.75" customHeight="1" x14ac:dyDescent="0.3">
      <c r="A98" s="233"/>
      <c r="B98" s="124" t="s">
        <v>271</v>
      </c>
      <c r="C98" s="125">
        <v>0</v>
      </c>
      <c r="D98" s="125">
        <v>0</v>
      </c>
      <c r="E98" s="125">
        <v>0</v>
      </c>
      <c r="F98" s="125">
        <v>0</v>
      </c>
      <c r="G98" s="125">
        <v>0</v>
      </c>
      <c r="H98" s="125">
        <v>0</v>
      </c>
      <c r="I98" s="125">
        <v>0</v>
      </c>
      <c r="J98" s="125">
        <v>0</v>
      </c>
      <c r="K98" s="125">
        <v>0</v>
      </c>
      <c r="L98" s="125">
        <v>0</v>
      </c>
      <c r="M98" s="125">
        <v>0</v>
      </c>
      <c r="N98" s="125">
        <v>0</v>
      </c>
      <c r="O98" s="126">
        <f>SUM(C98:N98)</f>
        <v>0</v>
      </c>
      <c r="P98" s="125">
        <f>O98</f>
        <v>0</v>
      </c>
      <c r="Q98" s="125">
        <f>P98</f>
        <v>0</v>
      </c>
    </row>
    <row r="99" spans="1:17" ht="15.75" customHeight="1" x14ac:dyDescent="0.3">
      <c r="A99" s="233"/>
      <c r="B99" s="124" t="s">
        <v>272</v>
      </c>
      <c r="C99" s="127">
        <v>0</v>
      </c>
      <c r="D99" s="127">
        <v>0</v>
      </c>
      <c r="E99" s="127">
        <v>0</v>
      </c>
      <c r="F99" s="127">
        <v>0</v>
      </c>
      <c r="G99" s="127">
        <v>0</v>
      </c>
      <c r="H99" s="127">
        <v>0</v>
      </c>
      <c r="I99" s="127">
        <v>0</v>
      </c>
      <c r="J99" s="127">
        <v>0</v>
      </c>
      <c r="K99" s="127">
        <v>0</v>
      </c>
      <c r="L99" s="127">
        <v>0</v>
      </c>
      <c r="M99" s="127">
        <v>0</v>
      </c>
      <c r="N99" s="127">
        <v>0</v>
      </c>
      <c r="O99" s="128">
        <f>(C99+D99+E99+F99+G99+H99+I99+J99+K99+L99+M99+N99)/12</f>
        <v>0</v>
      </c>
      <c r="P99" s="127">
        <f>O99</f>
        <v>0</v>
      </c>
      <c r="Q99" s="127">
        <f>P99</f>
        <v>0</v>
      </c>
    </row>
    <row r="100" spans="1:17" ht="15.75" customHeight="1" x14ac:dyDescent="0.3">
      <c r="A100" s="233"/>
      <c r="B100" s="130" t="s">
        <v>273</v>
      </c>
      <c r="C100" s="110">
        <f t="shared" ref="C100:Q100" si="24">C98*C99</f>
        <v>0</v>
      </c>
      <c r="D100" s="110">
        <f t="shared" si="24"/>
        <v>0</v>
      </c>
      <c r="E100" s="110">
        <f t="shared" si="24"/>
        <v>0</v>
      </c>
      <c r="F100" s="110">
        <f t="shared" si="24"/>
        <v>0</v>
      </c>
      <c r="G100" s="110">
        <f t="shared" si="24"/>
        <v>0</v>
      </c>
      <c r="H100" s="110">
        <f t="shared" si="24"/>
        <v>0</v>
      </c>
      <c r="I100" s="110">
        <f t="shared" si="24"/>
        <v>0</v>
      </c>
      <c r="J100" s="110">
        <f t="shared" si="24"/>
        <v>0</v>
      </c>
      <c r="K100" s="110">
        <f t="shared" si="24"/>
        <v>0</v>
      </c>
      <c r="L100" s="110">
        <f t="shared" si="24"/>
        <v>0</v>
      </c>
      <c r="M100" s="110">
        <f t="shared" si="24"/>
        <v>0</v>
      </c>
      <c r="N100" s="110">
        <f t="shared" si="24"/>
        <v>0</v>
      </c>
      <c r="O100" s="110">
        <f t="shared" si="24"/>
        <v>0</v>
      </c>
      <c r="P100" s="131">
        <f t="shared" si="24"/>
        <v>0</v>
      </c>
      <c r="Q100" s="131">
        <f t="shared" si="24"/>
        <v>0</v>
      </c>
    </row>
    <row r="101" spans="1:17" ht="15.75" customHeight="1" x14ac:dyDescent="0.3">
      <c r="A101" s="233"/>
      <c r="B101" s="132" t="s">
        <v>274</v>
      </c>
      <c r="C101" s="110">
        <f t="shared" ref="C101:Q101" si="25">C100*$B$60</f>
        <v>0</v>
      </c>
      <c r="D101" s="110">
        <f t="shared" si="25"/>
        <v>0</v>
      </c>
      <c r="E101" s="110">
        <f t="shared" si="25"/>
        <v>0</v>
      </c>
      <c r="F101" s="110">
        <f t="shared" si="25"/>
        <v>0</v>
      </c>
      <c r="G101" s="110">
        <f t="shared" si="25"/>
        <v>0</v>
      </c>
      <c r="H101" s="110">
        <f t="shared" si="25"/>
        <v>0</v>
      </c>
      <c r="I101" s="110">
        <f t="shared" si="25"/>
        <v>0</v>
      </c>
      <c r="J101" s="110">
        <f t="shared" si="25"/>
        <v>0</v>
      </c>
      <c r="K101" s="110">
        <f t="shared" si="25"/>
        <v>0</v>
      </c>
      <c r="L101" s="110">
        <f t="shared" si="25"/>
        <v>0</v>
      </c>
      <c r="M101" s="110">
        <f t="shared" si="25"/>
        <v>0</v>
      </c>
      <c r="N101" s="110">
        <f t="shared" si="25"/>
        <v>0</v>
      </c>
      <c r="O101" s="110">
        <f t="shared" si="25"/>
        <v>0</v>
      </c>
      <c r="P101" s="110">
        <f t="shared" si="25"/>
        <v>0</v>
      </c>
      <c r="Q101" s="110">
        <f t="shared" si="25"/>
        <v>0</v>
      </c>
    </row>
    <row r="102" spans="1:17" ht="14.25" customHeight="1" x14ac:dyDescent="0.3">
      <c r="A102" s="119" t="s">
        <v>275</v>
      </c>
      <c r="B102" s="119"/>
      <c r="C102" s="135">
        <f t="shared" ref="C102:Q102" si="26">C64+C68+C72+C76+C80+C84+C88+C92+C96+C100</f>
        <v>0</v>
      </c>
      <c r="D102" s="135">
        <f t="shared" si="26"/>
        <v>0</v>
      </c>
      <c r="E102" s="135">
        <f t="shared" si="26"/>
        <v>0</v>
      </c>
      <c r="F102" s="135">
        <f t="shared" si="26"/>
        <v>0</v>
      </c>
      <c r="G102" s="135">
        <f t="shared" si="26"/>
        <v>0</v>
      </c>
      <c r="H102" s="135">
        <f t="shared" si="26"/>
        <v>0</v>
      </c>
      <c r="I102" s="135">
        <f t="shared" si="26"/>
        <v>0</v>
      </c>
      <c r="J102" s="135">
        <f t="shared" si="26"/>
        <v>0</v>
      </c>
      <c r="K102" s="135">
        <f t="shared" si="26"/>
        <v>0</v>
      </c>
      <c r="L102" s="135">
        <f t="shared" si="26"/>
        <v>0</v>
      </c>
      <c r="M102" s="135">
        <f t="shared" si="26"/>
        <v>0</v>
      </c>
      <c r="N102" s="135">
        <f t="shared" si="26"/>
        <v>0</v>
      </c>
      <c r="O102" s="135">
        <f t="shared" si="26"/>
        <v>0</v>
      </c>
      <c r="P102" s="135">
        <f t="shared" si="26"/>
        <v>0</v>
      </c>
      <c r="Q102" s="135">
        <f t="shared" si="26"/>
        <v>0</v>
      </c>
    </row>
    <row r="103" spans="1:17" s="13" customFormat="1" ht="14.25" customHeight="1" x14ac:dyDescent="0.3">
      <c r="A103" s="122" t="s">
        <v>276</v>
      </c>
    </row>
    <row r="104" spans="1:17" s="13" customFormat="1" ht="14.25" customHeight="1" x14ac:dyDescent="0.3"/>
    <row r="105" spans="1:17" ht="14.25" customHeight="1" x14ac:dyDescent="0.3">
      <c r="A105" s="47"/>
      <c r="B105" s="47" t="s">
        <v>277</v>
      </c>
      <c r="C105" s="115" t="str">
        <f t="shared" ref="C105:N105" si="27">C16</f>
        <v>Mes 1</v>
      </c>
      <c r="D105" s="115" t="str">
        <f t="shared" si="27"/>
        <v>Mes 2</v>
      </c>
      <c r="E105" s="115" t="str">
        <f t="shared" si="27"/>
        <v>Mes 3</v>
      </c>
      <c r="F105" s="115" t="str">
        <f t="shared" si="27"/>
        <v>Mes 4</v>
      </c>
      <c r="G105" s="115" t="str">
        <f t="shared" si="27"/>
        <v>Mes 5</v>
      </c>
      <c r="H105" s="115" t="str">
        <f t="shared" si="27"/>
        <v>Mes 6</v>
      </c>
      <c r="I105" s="115" t="str">
        <f t="shared" si="27"/>
        <v>Mes 7</v>
      </c>
      <c r="J105" s="115" t="str">
        <f t="shared" si="27"/>
        <v>Mes 8</v>
      </c>
      <c r="K105" s="115" t="str">
        <f t="shared" si="27"/>
        <v>Mes 9</v>
      </c>
      <c r="L105" s="115" t="str">
        <f t="shared" si="27"/>
        <v>Mes 10</v>
      </c>
      <c r="M105" s="115" t="str">
        <f t="shared" si="27"/>
        <v>Mes 11</v>
      </c>
      <c r="N105" s="115" t="str">
        <f t="shared" si="27"/>
        <v>Mes 12</v>
      </c>
      <c r="O105" s="114" t="s">
        <v>36</v>
      </c>
      <c r="P105" s="114" t="s">
        <v>37</v>
      </c>
      <c r="Q105" s="114" t="s">
        <v>38</v>
      </c>
    </row>
    <row r="106" spans="1:17" ht="14.25" customHeight="1" x14ac:dyDescent="0.3">
      <c r="A106" s="234" t="s">
        <v>278</v>
      </c>
      <c r="B106" s="234"/>
      <c r="C106" s="107">
        <v>0</v>
      </c>
      <c r="D106" s="107">
        <v>0</v>
      </c>
      <c r="E106" s="107">
        <v>0</v>
      </c>
      <c r="F106" s="107">
        <v>0</v>
      </c>
      <c r="G106" s="107">
        <v>0</v>
      </c>
      <c r="H106" s="107">
        <v>0</v>
      </c>
      <c r="I106" s="107">
        <v>0</v>
      </c>
      <c r="J106" s="107">
        <v>0</v>
      </c>
      <c r="K106" s="107">
        <v>0</v>
      </c>
      <c r="L106" s="107">
        <v>0</v>
      </c>
      <c r="M106" s="107">
        <v>0</v>
      </c>
      <c r="N106" s="107">
        <v>0</v>
      </c>
      <c r="O106" s="136">
        <f>SUM(C106:N106)</f>
        <v>0</v>
      </c>
      <c r="P106" s="107">
        <f t="shared" ref="P106:Q109" si="28">O106</f>
        <v>0</v>
      </c>
      <c r="Q106" s="107">
        <f t="shared" si="28"/>
        <v>0</v>
      </c>
    </row>
    <row r="107" spans="1:17" ht="14.25" customHeight="1" x14ac:dyDescent="0.3">
      <c r="A107" s="234" t="s">
        <v>279</v>
      </c>
      <c r="B107" s="234"/>
      <c r="C107" s="107">
        <v>0</v>
      </c>
      <c r="D107" s="107">
        <v>0</v>
      </c>
      <c r="E107" s="107">
        <v>0</v>
      </c>
      <c r="F107" s="107">
        <v>0</v>
      </c>
      <c r="G107" s="107">
        <v>0</v>
      </c>
      <c r="H107" s="107">
        <v>0</v>
      </c>
      <c r="I107" s="107">
        <v>0</v>
      </c>
      <c r="J107" s="107">
        <v>0</v>
      </c>
      <c r="K107" s="107">
        <v>0</v>
      </c>
      <c r="L107" s="107">
        <v>0</v>
      </c>
      <c r="M107" s="107">
        <v>0</v>
      </c>
      <c r="N107" s="107">
        <v>0</v>
      </c>
      <c r="O107" s="136">
        <f>SUM(C107:N107)</f>
        <v>0</v>
      </c>
      <c r="P107" s="107">
        <f t="shared" si="28"/>
        <v>0</v>
      </c>
      <c r="Q107" s="107">
        <f t="shared" si="28"/>
        <v>0</v>
      </c>
    </row>
    <row r="108" spans="1:17" ht="14.25" customHeight="1" x14ac:dyDescent="0.3">
      <c r="A108" s="234" t="s">
        <v>280</v>
      </c>
      <c r="B108" s="234"/>
      <c r="C108" s="107">
        <v>0</v>
      </c>
      <c r="D108" s="107">
        <v>0</v>
      </c>
      <c r="E108" s="107">
        <v>0</v>
      </c>
      <c r="F108" s="107">
        <v>0</v>
      </c>
      <c r="G108" s="107">
        <v>0</v>
      </c>
      <c r="H108" s="107">
        <v>0</v>
      </c>
      <c r="I108" s="107">
        <v>0</v>
      </c>
      <c r="J108" s="107">
        <v>0</v>
      </c>
      <c r="K108" s="107">
        <v>0</v>
      </c>
      <c r="L108" s="107">
        <v>0</v>
      </c>
      <c r="M108" s="107">
        <v>0</v>
      </c>
      <c r="N108" s="107">
        <v>0</v>
      </c>
      <c r="O108" s="136">
        <f>SUM(C108:N108)</f>
        <v>0</v>
      </c>
      <c r="P108" s="107">
        <f t="shared" si="28"/>
        <v>0</v>
      </c>
      <c r="Q108" s="107">
        <f t="shared" si="28"/>
        <v>0</v>
      </c>
    </row>
    <row r="109" spans="1:17" ht="14.25" customHeight="1" x14ac:dyDescent="0.3">
      <c r="A109" s="234" t="s">
        <v>281</v>
      </c>
      <c r="B109" s="234"/>
      <c r="C109" s="107">
        <v>0</v>
      </c>
      <c r="D109" s="107">
        <v>0</v>
      </c>
      <c r="E109" s="107">
        <v>0</v>
      </c>
      <c r="F109" s="107">
        <v>0</v>
      </c>
      <c r="G109" s="107">
        <v>0</v>
      </c>
      <c r="H109" s="107">
        <v>0</v>
      </c>
      <c r="I109" s="107">
        <v>0</v>
      </c>
      <c r="J109" s="107">
        <v>0</v>
      </c>
      <c r="K109" s="107">
        <v>0</v>
      </c>
      <c r="L109" s="107">
        <v>0</v>
      </c>
      <c r="M109" s="107">
        <v>0</v>
      </c>
      <c r="N109" s="107">
        <v>0</v>
      </c>
      <c r="O109" s="136">
        <f>SUM(C109:N109)</f>
        <v>0</v>
      </c>
      <c r="P109" s="107">
        <f t="shared" si="28"/>
        <v>0</v>
      </c>
      <c r="Q109" s="107">
        <f t="shared" si="28"/>
        <v>0</v>
      </c>
    </row>
    <row r="110" spans="1:17" ht="14.25" customHeight="1" x14ac:dyDescent="0.3">
      <c r="A110" s="119" t="s">
        <v>282</v>
      </c>
      <c r="B110" s="119"/>
      <c r="C110" s="137">
        <f t="shared" ref="C110:Q110" si="29">SUM(C106:C109)</f>
        <v>0</v>
      </c>
      <c r="D110" s="137">
        <f t="shared" si="29"/>
        <v>0</v>
      </c>
      <c r="E110" s="137">
        <f t="shared" si="29"/>
        <v>0</v>
      </c>
      <c r="F110" s="137">
        <f t="shared" si="29"/>
        <v>0</v>
      </c>
      <c r="G110" s="137">
        <f t="shared" si="29"/>
        <v>0</v>
      </c>
      <c r="H110" s="137">
        <f t="shared" si="29"/>
        <v>0</v>
      </c>
      <c r="I110" s="137">
        <f t="shared" si="29"/>
        <v>0</v>
      </c>
      <c r="J110" s="137">
        <f t="shared" si="29"/>
        <v>0</v>
      </c>
      <c r="K110" s="137">
        <f t="shared" si="29"/>
        <v>0</v>
      </c>
      <c r="L110" s="137">
        <f t="shared" si="29"/>
        <v>0</v>
      </c>
      <c r="M110" s="137">
        <f t="shared" si="29"/>
        <v>0</v>
      </c>
      <c r="N110" s="137">
        <f t="shared" si="29"/>
        <v>0</v>
      </c>
      <c r="O110" s="137">
        <f t="shared" si="29"/>
        <v>0</v>
      </c>
      <c r="P110" s="137">
        <f t="shared" si="29"/>
        <v>0</v>
      </c>
      <c r="Q110" s="137">
        <f t="shared" si="29"/>
        <v>0</v>
      </c>
    </row>
    <row r="111" spans="1:17" s="13" customFormat="1" ht="14.25" customHeight="1" x14ac:dyDescent="0.3"/>
    <row r="112" spans="1:17" s="13" customFormat="1" ht="14.25" customHeight="1" x14ac:dyDescent="0.3"/>
    <row r="113" spans="1:17" ht="14.25" customHeight="1" x14ac:dyDescent="0.3">
      <c r="B113" s="120" t="s">
        <v>283</v>
      </c>
      <c r="C113" s="137">
        <f t="shared" ref="C113:Q113" si="30">(C65+C69+C73+C77+C81+C85+C89+C93+C97+C101)+SUM(C20:C36,C39:C52,C106:C109)*0.21</f>
        <v>0</v>
      </c>
      <c r="D113" s="137">
        <f t="shared" si="30"/>
        <v>0</v>
      </c>
      <c r="E113" s="137">
        <f t="shared" si="30"/>
        <v>0</v>
      </c>
      <c r="F113" s="137">
        <f t="shared" si="30"/>
        <v>0</v>
      </c>
      <c r="G113" s="137">
        <f t="shared" si="30"/>
        <v>0</v>
      </c>
      <c r="H113" s="137">
        <f t="shared" si="30"/>
        <v>0</v>
      </c>
      <c r="I113" s="137">
        <f t="shared" si="30"/>
        <v>0</v>
      </c>
      <c r="J113" s="137">
        <f t="shared" si="30"/>
        <v>0</v>
      </c>
      <c r="K113" s="137">
        <f t="shared" si="30"/>
        <v>0</v>
      </c>
      <c r="L113" s="137">
        <f t="shared" si="30"/>
        <v>0</v>
      </c>
      <c r="M113" s="137">
        <f t="shared" si="30"/>
        <v>0</v>
      </c>
      <c r="N113" s="137">
        <f t="shared" si="30"/>
        <v>0</v>
      </c>
      <c r="O113" s="137">
        <f t="shared" si="30"/>
        <v>0</v>
      </c>
      <c r="P113" s="137">
        <f t="shared" si="30"/>
        <v>0</v>
      </c>
      <c r="Q113" s="137">
        <f t="shared" si="30"/>
        <v>0</v>
      </c>
    </row>
    <row r="114" spans="1:17" s="13" customFormat="1" ht="14.25" customHeight="1" x14ac:dyDescent="0.3"/>
    <row r="115" spans="1:17" ht="14.25" customHeight="1" x14ac:dyDescent="0.3">
      <c r="B115" s="13"/>
      <c r="C115" s="115" t="s">
        <v>112</v>
      </c>
      <c r="D115" s="115" t="s">
        <v>113</v>
      </c>
      <c r="E115" s="115" t="s">
        <v>114</v>
      </c>
      <c r="F115" s="115" t="s">
        <v>115</v>
      </c>
      <c r="G115" s="115" t="s">
        <v>116</v>
      </c>
      <c r="H115" s="115" t="s">
        <v>117</v>
      </c>
      <c r="I115" s="115" t="s">
        <v>118</v>
      </c>
      <c r="J115" s="115" t="s">
        <v>119</v>
      </c>
      <c r="K115" s="115" t="s">
        <v>120</v>
      </c>
      <c r="L115" s="115" t="s">
        <v>121</v>
      </c>
      <c r="M115" s="115" t="s">
        <v>122</v>
      </c>
      <c r="N115" s="115" t="s">
        <v>123</v>
      </c>
      <c r="O115" s="116" t="s">
        <v>41</v>
      </c>
      <c r="P115" s="116" t="s">
        <v>41</v>
      </c>
      <c r="Q115" s="116" t="s">
        <v>41</v>
      </c>
    </row>
    <row r="116" spans="1:17" ht="14.25" customHeight="1" x14ac:dyDescent="0.3">
      <c r="A116" s="235" t="s">
        <v>284</v>
      </c>
      <c r="B116" s="235"/>
      <c r="C116" s="138">
        <f t="shared" ref="C116:Q116" si="31">C58+C102+C110</f>
        <v>0</v>
      </c>
      <c r="D116" s="138">
        <f t="shared" si="31"/>
        <v>0</v>
      </c>
      <c r="E116" s="138">
        <f t="shared" si="31"/>
        <v>0</v>
      </c>
      <c r="F116" s="138">
        <f t="shared" si="31"/>
        <v>0</v>
      </c>
      <c r="G116" s="138">
        <f t="shared" si="31"/>
        <v>0</v>
      </c>
      <c r="H116" s="138">
        <f t="shared" si="31"/>
        <v>0</v>
      </c>
      <c r="I116" s="138">
        <f t="shared" si="31"/>
        <v>0</v>
      </c>
      <c r="J116" s="138">
        <f t="shared" si="31"/>
        <v>0</v>
      </c>
      <c r="K116" s="138">
        <f t="shared" si="31"/>
        <v>0</v>
      </c>
      <c r="L116" s="138">
        <f t="shared" si="31"/>
        <v>0</v>
      </c>
      <c r="M116" s="138">
        <f t="shared" si="31"/>
        <v>0</v>
      </c>
      <c r="N116" s="138">
        <f t="shared" si="31"/>
        <v>0</v>
      </c>
      <c r="O116" s="138">
        <f t="shared" si="31"/>
        <v>0</v>
      </c>
      <c r="P116" s="138">
        <f t="shared" si="31"/>
        <v>0</v>
      </c>
      <c r="Q116" s="138">
        <f t="shared" si="31"/>
        <v>0</v>
      </c>
    </row>
    <row r="117" spans="1:17" s="13" customFormat="1" ht="14.25" customHeight="1" x14ac:dyDescent="0.3">
      <c r="B117" s="13" t="s">
        <v>285</v>
      </c>
    </row>
    <row r="118" spans="1:17" s="13" customFormat="1" ht="15" customHeight="1" x14ac:dyDescent="0.3"/>
    <row r="119" spans="1:17" s="13" customFormat="1" ht="14.25" customHeight="1" x14ac:dyDescent="0.3"/>
    <row r="120" spans="1:17" s="13" customFormat="1" ht="14.25" customHeight="1" x14ac:dyDescent="0.3"/>
    <row r="121" spans="1:17" s="13" customFormat="1" ht="14.25" customHeight="1" x14ac:dyDescent="0.3"/>
    <row r="122" spans="1:17" s="13" customFormat="1" ht="14.25" customHeight="1" x14ac:dyDescent="0.3"/>
    <row r="123" spans="1:17" s="13" customFormat="1" ht="14.25" customHeight="1" x14ac:dyDescent="0.3"/>
    <row r="124" spans="1:17" s="13" customFormat="1" ht="14.25" customHeight="1" x14ac:dyDescent="0.3"/>
    <row r="125" spans="1:17" s="13" customFormat="1" ht="14.25" customHeight="1" x14ac:dyDescent="0.3"/>
    <row r="126" spans="1:17" s="13" customFormat="1" ht="14.25" customHeight="1" x14ac:dyDescent="0.3"/>
    <row r="127" spans="1:17" s="13" customFormat="1" ht="14.25" customHeight="1" x14ac:dyDescent="0.3"/>
    <row r="128" spans="1:17"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4.25" customHeight="1" x14ac:dyDescent="0.3"/>
    <row r="222" s="13" customFormat="1" ht="14.25" customHeight="1" x14ac:dyDescent="0.3"/>
    <row r="223" s="13" customFormat="1" ht="14.25" customHeight="1" x14ac:dyDescent="0.3"/>
    <row r="224" s="13" customFormat="1" ht="14.25" customHeight="1" x14ac:dyDescent="0.3"/>
    <row r="225" s="13" customFormat="1" ht="14.25" customHeight="1" x14ac:dyDescent="0.3"/>
    <row r="226" s="13" customFormat="1" ht="14.25" customHeight="1" x14ac:dyDescent="0.3"/>
    <row r="227" s="13" customFormat="1" ht="14.25" customHeight="1" x14ac:dyDescent="0.3"/>
    <row r="228" s="13" customFormat="1" ht="14.25" customHeight="1" x14ac:dyDescent="0.3"/>
    <row r="229" s="13" customFormat="1" ht="14.25" customHeight="1" x14ac:dyDescent="0.3"/>
    <row r="230" s="13" customFormat="1" ht="14.25" customHeight="1" x14ac:dyDescent="0.3"/>
    <row r="231" s="13" customFormat="1" ht="14.25" customHeight="1" x14ac:dyDescent="0.3"/>
    <row r="232" s="13" customFormat="1" ht="14.25" customHeight="1" x14ac:dyDescent="0.3"/>
    <row r="233" s="13" customFormat="1" ht="14.25" customHeight="1" x14ac:dyDescent="0.3"/>
    <row r="234" s="13" customFormat="1" ht="14.25" customHeight="1" x14ac:dyDescent="0.3"/>
    <row r="235" s="13" customFormat="1" ht="14.25" customHeight="1" x14ac:dyDescent="0.3"/>
    <row r="236" s="13" customFormat="1" ht="14.25" customHeight="1" x14ac:dyDescent="0.3"/>
    <row r="237" s="13" customFormat="1" ht="14.25" customHeight="1" x14ac:dyDescent="0.3"/>
    <row r="238" s="13" customFormat="1" ht="14.25" customHeight="1" x14ac:dyDescent="0.3"/>
    <row r="239" s="13" customFormat="1" ht="14.25" customHeight="1" x14ac:dyDescent="0.3"/>
    <row r="240" s="13" customFormat="1" ht="14.25" customHeight="1" x14ac:dyDescent="0.3"/>
    <row r="241" s="13" customFormat="1" ht="14.25" customHeight="1" x14ac:dyDescent="0.3"/>
    <row r="242" s="13" customFormat="1" ht="14.25" customHeight="1" x14ac:dyDescent="0.3"/>
    <row r="243" s="13" customFormat="1" ht="14.25" customHeight="1" x14ac:dyDescent="0.3"/>
    <row r="244" s="13" customFormat="1" ht="14.25" customHeight="1" x14ac:dyDescent="0.3"/>
    <row r="245" s="13" customFormat="1" ht="14.25" customHeight="1" x14ac:dyDescent="0.3"/>
    <row r="246" s="13" customFormat="1" ht="14.25" customHeight="1" x14ac:dyDescent="0.3"/>
    <row r="247" s="13" customFormat="1" ht="14.25" customHeight="1" x14ac:dyDescent="0.3"/>
    <row r="248" s="13" customFormat="1" ht="14.25" customHeight="1" x14ac:dyDescent="0.3"/>
    <row r="249" s="13" customFormat="1" ht="14.25" customHeight="1" x14ac:dyDescent="0.3"/>
    <row r="250" s="13" customFormat="1" ht="14.25" customHeight="1" x14ac:dyDescent="0.3"/>
    <row r="251" s="13" customFormat="1" ht="14.25" customHeight="1" x14ac:dyDescent="0.3"/>
    <row r="252" s="13" customFormat="1" ht="14.25" customHeight="1" x14ac:dyDescent="0.3"/>
    <row r="253" s="13" customFormat="1" ht="14.25" customHeight="1" x14ac:dyDescent="0.3"/>
    <row r="254" s="13" customFormat="1" ht="14.25" customHeight="1" x14ac:dyDescent="0.3"/>
    <row r="255" s="13" customFormat="1" ht="14.25" customHeight="1" x14ac:dyDescent="0.3"/>
    <row r="256" s="13" customFormat="1" ht="14.25" customHeight="1" x14ac:dyDescent="0.3"/>
    <row r="257" s="13" customFormat="1" ht="14.25" customHeight="1" x14ac:dyDescent="0.3"/>
    <row r="258" s="13" customFormat="1" ht="14.25" customHeight="1" x14ac:dyDescent="0.3"/>
    <row r="259" s="13" customFormat="1" ht="14.25" customHeight="1" x14ac:dyDescent="0.3"/>
    <row r="260" s="13" customFormat="1" ht="14.25" customHeight="1" x14ac:dyDescent="0.3"/>
    <row r="261" s="13" customFormat="1" ht="14.25" customHeight="1" x14ac:dyDescent="0.3"/>
    <row r="262" s="13" customFormat="1" ht="14.25" customHeight="1" x14ac:dyDescent="0.3"/>
    <row r="263" s="13" customFormat="1" ht="14.25" customHeight="1" x14ac:dyDescent="0.3"/>
    <row r="264" s="13" customFormat="1" ht="14.25" customHeight="1" x14ac:dyDescent="0.3"/>
    <row r="265" s="13" customFormat="1" ht="14.25" customHeight="1" x14ac:dyDescent="0.3"/>
    <row r="266" s="13" customFormat="1" ht="14.25" customHeight="1" x14ac:dyDescent="0.3"/>
    <row r="267" s="13" customFormat="1" ht="14.25" customHeight="1" x14ac:dyDescent="0.3"/>
    <row r="268" s="13" customFormat="1" ht="14.25" customHeight="1" x14ac:dyDescent="0.3"/>
    <row r="269" s="13" customFormat="1" ht="14.25" customHeight="1" x14ac:dyDescent="0.3"/>
    <row r="270" s="13" customFormat="1" ht="14.25" customHeight="1" x14ac:dyDescent="0.3"/>
    <row r="271" s="13" customFormat="1" ht="14.25" customHeight="1" x14ac:dyDescent="0.3"/>
    <row r="272" s="13" customFormat="1" ht="14.25" customHeight="1" x14ac:dyDescent="0.3"/>
    <row r="273" s="13" customFormat="1" ht="14.25" customHeight="1" x14ac:dyDescent="0.3"/>
    <row r="274" s="13" customFormat="1" ht="14.25" customHeight="1" x14ac:dyDescent="0.3"/>
    <row r="275" s="13" customFormat="1" ht="14.25" customHeight="1" x14ac:dyDescent="0.3"/>
    <row r="276" s="13" customFormat="1" ht="14.25" customHeight="1" x14ac:dyDescent="0.3"/>
    <row r="277" s="13" customFormat="1" ht="14.25" customHeight="1" x14ac:dyDescent="0.3"/>
    <row r="278" s="13" customFormat="1" ht="14.25" customHeight="1" x14ac:dyDescent="0.3"/>
    <row r="279" s="13" customFormat="1" ht="14.25" customHeight="1" x14ac:dyDescent="0.3"/>
    <row r="280" s="13" customFormat="1" ht="14.25" customHeight="1" x14ac:dyDescent="0.3"/>
    <row r="281" s="13" customFormat="1" ht="14.25" customHeight="1" x14ac:dyDescent="0.3"/>
    <row r="282" s="13" customFormat="1" ht="14.25" customHeight="1" x14ac:dyDescent="0.3"/>
    <row r="283" s="13" customFormat="1" ht="14.25" customHeight="1" x14ac:dyDescent="0.3"/>
    <row r="284" s="13" customFormat="1" ht="14.25" customHeight="1" x14ac:dyDescent="0.3"/>
    <row r="285" s="13" customFormat="1" ht="14.25" customHeight="1" x14ac:dyDescent="0.3"/>
    <row r="286" s="13" customFormat="1" ht="14.25" customHeight="1" x14ac:dyDescent="0.3"/>
    <row r="287" s="13" customFormat="1" ht="14.25" customHeight="1" x14ac:dyDescent="0.3"/>
    <row r="288" s="13" customFormat="1" ht="14.25" customHeight="1" x14ac:dyDescent="0.3"/>
    <row r="289" s="13" customFormat="1" ht="14.25" customHeight="1" x14ac:dyDescent="0.3"/>
    <row r="290" s="13" customFormat="1" ht="14.25" customHeight="1" x14ac:dyDescent="0.3"/>
    <row r="291" s="13" customFormat="1" ht="14.25" customHeight="1" x14ac:dyDescent="0.3"/>
    <row r="292" s="13" customFormat="1" ht="14.25" customHeight="1" x14ac:dyDescent="0.3"/>
    <row r="293" s="13" customFormat="1" ht="14.25" customHeight="1" x14ac:dyDescent="0.3"/>
    <row r="294" s="13" customFormat="1" ht="14.25" customHeight="1" x14ac:dyDescent="0.3"/>
    <row r="295" s="13" customFormat="1" ht="14.25" customHeight="1" x14ac:dyDescent="0.3"/>
    <row r="296" s="13" customFormat="1" ht="14.25" customHeight="1" x14ac:dyDescent="0.3"/>
    <row r="297" s="13" customFormat="1" ht="14.25" customHeight="1" x14ac:dyDescent="0.3"/>
    <row r="298" s="13" customFormat="1" ht="14.25" customHeight="1" x14ac:dyDescent="0.3"/>
    <row r="299" s="13" customFormat="1" ht="14.25" customHeight="1" x14ac:dyDescent="0.3"/>
    <row r="300" s="13" customFormat="1" ht="14.25" customHeight="1" x14ac:dyDescent="0.3"/>
    <row r="301" s="13" customFormat="1" ht="14.25" customHeight="1" x14ac:dyDescent="0.3"/>
    <row r="302" s="13" customFormat="1" ht="14.25" customHeight="1" x14ac:dyDescent="0.3"/>
    <row r="303" s="13" customFormat="1" ht="14.25" customHeight="1" x14ac:dyDescent="0.3"/>
    <row r="304" s="13" customFormat="1" ht="14.25" customHeight="1" x14ac:dyDescent="0.3"/>
    <row r="305" s="13" customFormat="1" ht="14.25" customHeight="1" x14ac:dyDescent="0.3"/>
    <row r="306" s="13" customFormat="1" ht="14.25" customHeight="1" x14ac:dyDescent="0.3"/>
    <row r="307" s="13" customFormat="1" ht="14.25" customHeight="1" x14ac:dyDescent="0.3"/>
    <row r="308" s="13" customFormat="1" ht="14.25" customHeight="1" x14ac:dyDescent="0.3"/>
    <row r="309" s="13" customFormat="1" ht="14.25" customHeight="1" x14ac:dyDescent="0.3"/>
    <row r="310" s="13" customFormat="1" ht="14.25" customHeight="1" x14ac:dyDescent="0.3"/>
    <row r="311" s="13" customFormat="1" ht="14.25" customHeight="1" x14ac:dyDescent="0.3"/>
    <row r="312" s="13" customFormat="1" ht="14.25" customHeight="1" x14ac:dyDescent="0.3"/>
    <row r="313" s="13" customFormat="1" ht="14.25" customHeight="1" x14ac:dyDescent="0.3"/>
    <row r="314" s="13" customFormat="1" ht="14.25" customHeight="1" x14ac:dyDescent="0.3"/>
    <row r="315" s="13" customFormat="1" ht="14.25" customHeight="1" x14ac:dyDescent="0.3"/>
    <row r="316" s="13" customFormat="1" ht="14.25" customHeight="1" x14ac:dyDescent="0.3"/>
    <row r="317" s="13" customFormat="1" ht="14.25" customHeight="1" x14ac:dyDescent="0.3"/>
    <row r="318" s="13" customFormat="1" ht="14.25" customHeight="1" x14ac:dyDescent="0.3"/>
    <row r="319" s="13" customFormat="1" ht="14.25" customHeight="1" x14ac:dyDescent="0.3"/>
    <row r="320" s="13" customFormat="1" ht="14.25" customHeight="1" x14ac:dyDescent="0.3"/>
    <row r="321" s="13" customFormat="1" ht="14.25" customHeight="1" x14ac:dyDescent="0.3"/>
    <row r="322" s="13" customFormat="1" ht="14.25" customHeight="1" x14ac:dyDescent="0.3"/>
    <row r="323" s="13" customFormat="1" ht="14.25" customHeight="1" x14ac:dyDescent="0.3"/>
    <row r="324" s="13" customFormat="1" ht="14.25" customHeight="1" x14ac:dyDescent="0.3"/>
    <row r="325" s="13" customFormat="1" ht="14.25" customHeight="1" x14ac:dyDescent="0.3"/>
    <row r="326" s="13" customFormat="1" ht="14.25" customHeight="1" x14ac:dyDescent="0.3"/>
    <row r="327" s="13" customFormat="1" ht="14.25" customHeight="1" x14ac:dyDescent="0.3"/>
    <row r="328" s="13" customFormat="1" ht="14.25" customHeight="1" x14ac:dyDescent="0.3"/>
    <row r="329" s="13" customFormat="1" ht="14.25" customHeight="1" x14ac:dyDescent="0.3"/>
    <row r="330" s="13" customFormat="1" ht="14.25" customHeight="1" x14ac:dyDescent="0.3"/>
    <row r="331" s="13" customFormat="1" ht="14.25" customHeight="1" x14ac:dyDescent="0.3"/>
    <row r="332" s="13" customFormat="1" ht="14.25" customHeight="1" x14ac:dyDescent="0.3"/>
    <row r="333" s="13" customFormat="1" ht="14.25" customHeight="1" x14ac:dyDescent="0.3"/>
    <row r="334" s="13" customFormat="1" ht="14.25" customHeight="1" x14ac:dyDescent="0.3"/>
    <row r="335" s="13" customFormat="1" ht="14.25" customHeight="1" x14ac:dyDescent="0.3"/>
    <row r="336" s="13" customFormat="1" ht="14.25" customHeight="1" x14ac:dyDescent="0.3"/>
    <row r="337" s="13" customFormat="1" ht="14.25" customHeight="1" x14ac:dyDescent="0.3"/>
    <row r="338" s="13" customFormat="1" ht="14.25" customHeight="1" x14ac:dyDescent="0.3"/>
    <row r="339" s="13" customFormat="1" ht="14.25" customHeight="1" x14ac:dyDescent="0.3"/>
    <row r="340" s="13" customFormat="1" ht="14.25" customHeight="1" x14ac:dyDescent="0.3"/>
    <row r="341" s="13" customFormat="1" ht="14.25" customHeight="1" x14ac:dyDescent="0.3"/>
    <row r="342" s="13" customFormat="1" ht="14.25" customHeight="1" x14ac:dyDescent="0.3"/>
    <row r="343" s="13" customFormat="1" ht="14.25" customHeight="1" x14ac:dyDescent="0.3"/>
    <row r="344" s="13" customFormat="1" ht="14.25" customHeight="1" x14ac:dyDescent="0.3"/>
    <row r="345" s="13" customFormat="1" ht="14.25" customHeight="1" x14ac:dyDescent="0.3"/>
    <row r="346" s="13" customFormat="1" ht="14.25" customHeight="1" x14ac:dyDescent="0.3"/>
    <row r="347" s="13" customFormat="1" ht="14.25" customHeight="1" x14ac:dyDescent="0.3"/>
    <row r="348" s="101" customFormat="1" ht="14.25" customHeight="1" x14ac:dyDescent="0.25"/>
    <row r="349" s="101" customFormat="1" ht="14.25" customHeight="1" x14ac:dyDescent="0.25"/>
    <row r="350" s="101" customFormat="1" ht="14.25" customHeight="1" x14ac:dyDescent="0.25"/>
    <row r="351" s="101" customFormat="1" ht="14.25" customHeight="1" x14ac:dyDescent="0.25"/>
    <row r="352" s="101" customFormat="1" ht="14.25" customHeight="1" x14ac:dyDescent="0.25"/>
    <row r="353" s="101" customFormat="1" ht="14.25" customHeight="1" x14ac:dyDescent="0.25"/>
    <row r="354" s="101" customFormat="1" ht="14.25" customHeight="1" x14ac:dyDescent="0.25"/>
    <row r="355" s="101" customFormat="1" ht="14.25" customHeight="1" x14ac:dyDescent="0.25"/>
    <row r="356" s="101" customFormat="1" ht="14.25" customHeight="1" x14ac:dyDescent="0.25"/>
    <row r="357" s="101" customFormat="1" ht="14.25" customHeight="1" x14ac:dyDescent="0.25"/>
    <row r="358" s="101" customFormat="1" ht="14.25" customHeight="1" x14ac:dyDescent="0.25"/>
    <row r="359" s="101" customFormat="1" ht="14.25" customHeight="1" x14ac:dyDescent="0.25"/>
    <row r="360" s="101" customFormat="1" ht="14.25" customHeight="1" x14ac:dyDescent="0.25"/>
    <row r="361" s="101" customFormat="1" ht="14.25" customHeight="1" x14ac:dyDescent="0.25"/>
    <row r="362" s="101" customFormat="1" ht="14.25" customHeight="1" x14ac:dyDescent="0.25"/>
    <row r="363" s="101" customFormat="1" ht="14.25" customHeight="1" x14ac:dyDescent="0.25"/>
    <row r="364" s="101" customFormat="1" ht="14.25" customHeight="1" x14ac:dyDescent="0.25"/>
    <row r="365" s="101" customFormat="1" ht="14.25" customHeight="1" x14ac:dyDescent="0.25"/>
    <row r="366" s="101" customFormat="1" ht="14.25" customHeight="1" x14ac:dyDescent="0.25"/>
    <row r="367" s="101" customFormat="1" ht="14.25" customHeight="1" x14ac:dyDescent="0.25"/>
    <row r="368" s="101" customFormat="1" ht="14.25" customHeight="1" x14ac:dyDescent="0.25"/>
    <row r="369" s="101" customFormat="1" ht="14.25" customHeight="1" x14ac:dyDescent="0.25"/>
    <row r="370" s="101" customFormat="1" ht="14.25" customHeight="1" x14ac:dyDescent="0.25"/>
    <row r="371" s="101" customFormat="1" ht="14.25" customHeight="1" x14ac:dyDescent="0.25"/>
    <row r="372" s="101" customFormat="1" ht="14.25" customHeight="1" x14ac:dyDescent="0.25"/>
    <row r="373" s="101" customFormat="1" ht="14.25" customHeight="1" x14ac:dyDescent="0.25"/>
    <row r="374" s="101" customFormat="1" ht="14.25" customHeight="1" x14ac:dyDescent="0.25"/>
    <row r="375" s="101" customFormat="1" ht="14.25" customHeight="1" x14ac:dyDescent="0.25"/>
    <row r="376" s="101" customFormat="1" ht="14.25" customHeight="1" x14ac:dyDescent="0.25"/>
    <row r="377" s="101" customFormat="1" ht="14.25" customHeight="1" x14ac:dyDescent="0.25"/>
    <row r="378" s="101" customFormat="1" ht="14.25" customHeight="1" x14ac:dyDescent="0.25"/>
    <row r="379" s="101" customFormat="1" ht="14.25" customHeight="1" x14ac:dyDescent="0.25"/>
    <row r="380" s="101" customFormat="1" ht="14.25" customHeight="1" x14ac:dyDescent="0.25"/>
    <row r="381" s="101" customFormat="1" ht="14.25" customHeight="1" x14ac:dyDescent="0.25"/>
    <row r="382" s="101" customFormat="1" ht="14.25" customHeight="1" x14ac:dyDescent="0.25"/>
    <row r="383" s="101" customFormat="1" ht="14.25" customHeight="1" x14ac:dyDescent="0.25"/>
    <row r="384" s="101" customFormat="1" ht="14.25" customHeight="1" x14ac:dyDescent="0.25"/>
    <row r="385" s="101" customFormat="1" ht="14.25" customHeight="1" x14ac:dyDescent="0.25"/>
    <row r="386" s="101" customFormat="1" ht="14.25" customHeight="1" x14ac:dyDescent="0.25"/>
    <row r="387" s="101" customFormat="1" ht="14.25" customHeight="1" x14ac:dyDescent="0.25"/>
    <row r="388" s="101" customFormat="1" ht="14.25" customHeight="1" x14ac:dyDescent="0.25"/>
    <row r="389" s="101" customFormat="1" ht="14.25" customHeight="1" x14ac:dyDescent="0.25"/>
    <row r="390" s="101" customFormat="1" ht="14.25" customHeight="1" x14ac:dyDescent="0.25"/>
    <row r="391" s="101" customFormat="1" ht="14.25" customHeight="1" x14ac:dyDescent="0.25"/>
    <row r="392" s="101" customFormat="1" ht="14.25" customHeight="1" x14ac:dyDescent="0.25"/>
    <row r="393" s="101" customFormat="1" ht="14.25" customHeight="1" x14ac:dyDescent="0.25"/>
    <row r="394" s="101" customFormat="1" ht="14.25" customHeight="1" x14ac:dyDescent="0.25"/>
    <row r="395" s="101" customFormat="1" ht="14.25" customHeight="1" x14ac:dyDescent="0.25"/>
    <row r="396" s="101" customFormat="1" ht="14.25" customHeight="1" x14ac:dyDescent="0.25"/>
    <row r="397" s="101" customFormat="1" ht="14.25" customHeight="1" x14ac:dyDescent="0.25"/>
    <row r="398" s="101" customFormat="1" ht="14.25" customHeight="1" x14ac:dyDescent="0.25"/>
    <row r="399" s="101" customFormat="1" ht="14.25" customHeight="1" x14ac:dyDescent="0.25"/>
    <row r="400" s="101" customFormat="1" ht="14.25" customHeight="1" x14ac:dyDescent="0.25"/>
    <row r="401" s="101" customFormat="1" ht="14.25" customHeight="1" x14ac:dyDescent="0.25"/>
    <row r="402" s="101" customFormat="1" ht="14.25" customHeight="1" x14ac:dyDescent="0.25"/>
    <row r="403" s="101" customFormat="1" ht="14.25" customHeight="1" x14ac:dyDescent="0.25"/>
    <row r="404" s="101" customFormat="1" ht="14.25" customHeight="1" x14ac:dyDescent="0.25"/>
    <row r="405" s="101" customFormat="1" ht="14.25" customHeight="1" x14ac:dyDescent="0.25"/>
    <row r="406" s="101" customFormat="1" ht="14.25" customHeight="1" x14ac:dyDescent="0.25"/>
    <row r="407" s="101" customFormat="1" ht="14.25" customHeight="1" x14ac:dyDescent="0.25"/>
    <row r="408" s="101" customFormat="1" ht="14.25" customHeight="1" x14ac:dyDescent="0.25"/>
    <row r="409" s="101" customFormat="1" ht="14.25" customHeight="1" x14ac:dyDescent="0.25"/>
    <row r="410" s="101" customFormat="1" ht="14.25" customHeight="1" x14ac:dyDescent="0.25"/>
    <row r="411" s="101" customFormat="1" ht="14.25" customHeight="1" x14ac:dyDescent="0.25"/>
    <row r="412" s="101" customFormat="1" ht="14.25" customHeight="1" x14ac:dyDescent="0.25"/>
    <row r="413" s="101" customFormat="1" ht="14.25" customHeight="1" x14ac:dyDescent="0.25"/>
    <row r="414" s="101" customFormat="1" ht="14.25" customHeight="1" x14ac:dyDescent="0.25"/>
    <row r="415" s="101" customFormat="1" ht="14.25" customHeight="1" x14ac:dyDescent="0.25"/>
    <row r="416" s="101" customFormat="1" ht="14.25" customHeight="1" x14ac:dyDescent="0.25"/>
    <row r="417" s="101" customFormat="1" ht="14.25" customHeight="1" x14ac:dyDescent="0.25"/>
    <row r="418" s="101" customFormat="1" ht="14.25" customHeight="1" x14ac:dyDescent="0.25"/>
    <row r="419" s="101" customFormat="1" ht="14.25" customHeight="1" x14ac:dyDescent="0.25"/>
    <row r="420" s="101" customFormat="1" ht="14.25" customHeight="1" x14ac:dyDescent="0.25"/>
    <row r="421" s="101" customFormat="1" ht="14.25" customHeight="1" x14ac:dyDescent="0.25"/>
    <row r="422" s="101" customFormat="1" ht="14.25" customHeight="1" x14ac:dyDescent="0.25"/>
    <row r="423" s="101" customFormat="1" ht="14.25" customHeight="1" x14ac:dyDescent="0.25"/>
    <row r="424" s="101" customFormat="1" ht="14.25" customHeight="1" x14ac:dyDescent="0.25"/>
    <row r="425" s="101" customFormat="1" ht="14.25" customHeight="1" x14ac:dyDescent="0.25"/>
    <row r="426" s="101" customFormat="1" ht="14.25" customHeight="1" x14ac:dyDescent="0.25"/>
    <row r="427" s="101" customFormat="1" ht="14.25" customHeight="1" x14ac:dyDescent="0.25"/>
    <row r="428" s="101" customFormat="1" ht="14.25" customHeight="1" x14ac:dyDescent="0.25"/>
    <row r="429" s="101" customFormat="1" ht="14.25" customHeight="1" x14ac:dyDescent="0.25"/>
    <row r="430" s="101" customFormat="1" ht="14.25" customHeight="1" x14ac:dyDescent="0.25"/>
    <row r="431" s="101" customFormat="1" ht="14.25" customHeight="1" x14ac:dyDescent="0.25"/>
    <row r="432" s="101" customFormat="1" ht="14.25" customHeight="1" x14ac:dyDescent="0.25"/>
    <row r="433" s="101" customFormat="1" ht="14.25" customHeight="1" x14ac:dyDescent="0.25"/>
    <row r="434" s="101" customFormat="1" ht="14.25" customHeight="1" x14ac:dyDescent="0.25"/>
    <row r="435" s="101" customFormat="1" ht="14.25" customHeight="1" x14ac:dyDescent="0.25"/>
    <row r="436" s="101" customFormat="1" ht="14.25" customHeight="1" x14ac:dyDescent="0.25"/>
    <row r="437" s="101" customFormat="1" ht="14.25" customHeight="1" x14ac:dyDescent="0.25"/>
    <row r="438" s="101" customFormat="1" ht="14.25" customHeight="1" x14ac:dyDescent="0.25"/>
    <row r="439" s="101" customFormat="1" ht="14.25" customHeight="1" x14ac:dyDescent="0.25"/>
    <row r="440" s="101" customFormat="1" ht="14.25" customHeight="1" x14ac:dyDescent="0.25"/>
    <row r="441" s="101" customFormat="1" ht="14.25" customHeight="1" x14ac:dyDescent="0.25"/>
    <row r="442" s="101" customFormat="1" ht="14.25" customHeight="1" x14ac:dyDescent="0.25"/>
    <row r="443" s="101" customFormat="1" ht="14.25" customHeight="1" x14ac:dyDescent="0.25"/>
    <row r="444" s="101" customFormat="1" ht="14.25" customHeight="1" x14ac:dyDescent="0.25"/>
    <row r="445" s="101" customFormat="1" ht="14.25" customHeight="1" x14ac:dyDescent="0.25"/>
    <row r="446" s="101" customFormat="1" ht="14.25" customHeight="1" x14ac:dyDescent="0.25"/>
    <row r="447" s="101" customFormat="1" ht="14.25" customHeight="1" x14ac:dyDescent="0.25"/>
    <row r="448" s="101" customFormat="1" ht="14.25" customHeight="1" x14ac:dyDescent="0.25"/>
    <row r="449" s="101" customFormat="1" ht="14.25" customHeight="1" x14ac:dyDescent="0.25"/>
    <row r="450" s="101" customFormat="1" ht="14.25" customHeight="1" x14ac:dyDescent="0.25"/>
    <row r="451" s="101" customFormat="1" ht="14.25" customHeight="1" x14ac:dyDescent="0.25"/>
    <row r="452" s="101" customFormat="1" ht="14.25" customHeight="1" x14ac:dyDescent="0.25"/>
    <row r="453" s="101" customFormat="1" ht="14.25" customHeight="1" x14ac:dyDescent="0.25"/>
    <row r="454" s="101" customFormat="1" ht="14.25" customHeight="1" x14ac:dyDescent="0.25"/>
    <row r="455" s="101" customFormat="1" ht="14.25" customHeight="1" x14ac:dyDescent="0.25"/>
    <row r="456" s="101" customFormat="1" ht="14.25" customHeight="1" x14ac:dyDescent="0.25"/>
    <row r="457" s="101" customFormat="1" ht="14.25" customHeight="1" x14ac:dyDescent="0.25"/>
    <row r="458" s="101" customFormat="1" ht="14.25" customHeight="1" x14ac:dyDescent="0.25"/>
    <row r="459" s="101" customFormat="1" ht="14.25" customHeight="1" x14ac:dyDescent="0.25"/>
    <row r="460" s="101" customFormat="1" ht="14.25" customHeight="1" x14ac:dyDescent="0.25"/>
    <row r="461" s="101" customFormat="1" ht="14.25" customHeight="1" x14ac:dyDescent="0.25"/>
    <row r="462" s="101" customFormat="1" ht="14.25" customHeight="1" x14ac:dyDescent="0.25"/>
    <row r="463" s="101" customFormat="1" ht="14.25" customHeight="1" x14ac:dyDescent="0.25"/>
    <row r="464" s="101" customFormat="1" ht="14.25" customHeight="1" x14ac:dyDescent="0.25"/>
    <row r="465" s="101" customFormat="1" ht="14.25" customHeight="1" x14ac:dyDescent="0.25"/>
    <row r="466" s="101" customFormat="1" ht="14.25" customHeight="1" x14ac:dyDescent="0.25"/>
    <row r="467" s="101" customFormat="1" ht="14.25" customHeight="1" x14ac:dyDescent="0.25"/>
    <row r="468" s="101" customFormat="1" ht="14.25" customHeight="1" x14ac:dyDescent="0.25"/>
    <row r="469" s="101" customFormat="1" ht="14.25" customHeight="1" x14ac:dyDescent="0.25"/>
    <row r="470" s="101" customFormat="1" ht="14.25" customHeight="1" x14ac:dyDescent="0.25"/>
    <row r="471" s="101" customFormat="1" ht="14.25" customHeight="1" x14ac:dyDescent="0.25"/>
    <row r="472" s="101" customFormat="1" ht="14.25" customHeight="1" x14ac:dyDescent="0.25"/>
    <row r="473" s="101" customFormat="1" ht="14.25" customHeight="1" x14ac:dyDescent="0.25"/>
    <row r="474" s="101" customFormat="1" ht="14.25" customHeight="1" x14ac:dyDescent="0.25"/>
    <row r="475" s="101" customFormat="1" ht="14.25" customHeight="1" x14ac:dyDescent="0.25"/>
    <row r="476" s="101" customFormat="1" ht="14.25" customHeight="1" x14ac:dyDescent="0.25"/>
    <row r="477" s="101" customFormat="1" ht="14.25" customHeight="1" x14ac:dyDescent="0.25"/>
    <row r="478" s="101" customFormat="1" ht="14.25" customHeight="1" x14ac:dyDescent="0.25"/>
    <row r="479" s="101" customFormat="1" ht="14.25" customHeight="1" x14ac:dyDescent="0.25"/>
    <row r="480" s="101" customFormat="1" ht="14.25" customHeight="1" x14ac:dyDescent="0.25"/>
    <row r="481" s="101" customFormat="1" ht="14.25" customHeight="1" x14ac:dyDescent="0.25"/>
    <row r="482" s="101" customFormat="1" ht="14.25" customHeight="1" x14ac:dyDescent="0.25"/>
    <row r="483" s="101" customFormat="1" ht="14.25" customHeight="1" x14ac:dyDescent="0.25"/>
    <row r="484" s="101" customFormat="1" ht="14.25" customHeight="1" x14ac:dyDescent="0.25"/>
    <row r="485" s="101" customFormat="1" ht="14.25" customHeight="1" x14ac:dyDescent="0.25"/>
    <row r="486" s="101" customFormat="1" ht="14.25" customHeight="1" x14ac:dyDescent="0.25"/>
    <row r="487" s="101" customFormat="1" ht="14.25" customHeight="1" x14ac:dyDescent="0.25"/>
    <row r="488" s="101" customFormat="1" ht="14.25" customHeight="1" x14ac:dyDescent="0.25"/>
    <row r="489" s="101" customFormat="1" ht="14.25" customHeight="1" x14ac:dyDescent="0.25"/>
    <row r="490" s="101" customFormat="1" ht="14.25" customHeight="1" x14ac:dyDescent="0.25"/>
    <row r="491" s="101" customFormat="1" ht="14.25" customHeight="1" x14ac:dyDescent="0.25"/>
    <row r="492" s="101" customFormat="1" ht="14.25" customHeight="1" x14ac:dyDescent="0.25"/>
    <row r="493" s="101" customFormat="1" ht="14.25" customHeight="1" x14ac:dyDescent="0.25"/>
    <row r="494" s="101" customFormat="1" ht="14.25" customHeight="1" x14ac:dyDescent="0.25"/>
    <row r="495" s="101" customFormat="1" ht="14.25" customHeight="1" x14ac:dyDescent="0.25"/>
    <row r="496" s="101" customFormat="1" ht="14.25" customHeight="1" x14ac:dyDescent="0.25"/>
    <row r="497" s="101" customFormat="1" ht="14.25" customHeight="1" x14ac:dyDescent="0.25"/>
    <row r="498" s="101" customFormat="1" ht="14.25" customHeight="1" x14ac:dyDescent="0.25"/>
    <row r="499" s="101" customFormat="1" ht="14.25" customHeight="1" x14ac:dyDescent="0.25"/>
    <row r="500" s="101" customFormat="1" ht="14.25" customHeight="1" x14ac:dyDescent="0.25"/>
    <row r="501" s="101" customFormat="1" ht="14.25" customHeight="1" x14ac:dyDescent="0.25"/>
    <row r="502" s="101" customFormat="1" ht="14.25" customHeight="1" x14ac:dyDescent="0.25"/>
    <row r="503" s="101" customFormat="1" ht="14.25" customHeight="1" x14ac:dyDescent="0.25"/>
    <row r="504" s="101" customFormat="1" ht="14.25" customHeight="1" x14ac:dyDescent="0.25"/>
    <row r="505" s="101" customFormat="1" ht="14.25" customHeight="1" x14ac:dyDescent="0.25"/>
    <row r="506" s="101" customFormat="1" ht="14.25" customHeight="1" x14ac:dyDescent="0.25"/>
    <row r="507" s="101" customFormat="1" ht="14.25" customHeight="1" x14ac:dyDescent="0.25"/>
    <row r="508" s="101" customFormat="1" ht="14.25" customHeight="1" x14ac:dyDescent="0.25"/>
    <row r="509" s="101" customFormat="1" ht="14.25" customHeight="1" x14ac:dyDescent="0.25"/>
    <row r="510" s="101" customFormat="1" ht="14.25" customHeight="1" x14ac:dyDescent="0.25"/>
    <row r="511" s="101" customFormat="1" ht="14.25" customHeight="1" x14ac:dyDescent="0.25"/>
    <row r="512" s="101" customFormat="1" ht="14.25" customHeight="1" x14ac:dyDescent="0.25"/>
    <row r="513" s="101" customFormat="1" ht="14.25" customHeight="1" x14ac:dyDescent="0.25"/>
    <row r="514" s="101" customFormat="1" ht="14.25" customHeight="1" x14ac:dyDescent="0.25"/>
    <row r="515" s="101" customFormat="1" ht="14.25" customHeight="1" x14ac:dyDescent="0.25"/>
    <row r="516" s="101" customFormat="1" ht="14.25" customHeight="1" x14ac:dyDescent="0.25"/>
    <row r="517" s="101" customFormat="1" ht="14.25" customHeight="1" x14ac:dyDescent="0.25"/>
    <row r="518" s="101" customFormat="1" ht="14.25" customHeight="1" x14ac:dyDescent="0.25"/>
    <row r="519" s="101" customFormat="1" ht="14.25" customHeight="1" x14ac:dyDescent="0.25"/>
    <row r="520" s="101" customFormat="1" ht="14.25" customHeight="1" x14ac:dyDescent="0.25"/>
    <row r="521" s="101" customFormat="1" ht="14.25" customHeight="1" x14ac:dyDescent="0.25"/>
    <row r="522" s="101" customFormat="1" ht="14.25" customHeight="1" x14ac:dyDescent="0.25"/>
    <row r="523" s="101" customFormat="1" ht="14.25" customHeight="1" x14ac:dyDescent="0.25"/>
    <row r="524" s="101" customFormat="1" ht="14.25" customHeight="1" x14ac:dyDescent="0.25"/>
    <row r="525" s="101" customFormat="1" ht="14.25" customHeight="1" x14ac:dyDescent="0.25"/>
    <row r="526" s="101" customFormat="1" ht="14.25" customHeight="1" x14ac:dyDescent="0.25"/>
    <row r="527" s="101" customFormat="1" ht="14.25" customHeight="1" x14ac:dyDescent="0.25"/>
    <row r="528" s="101" customFormat="1" ht="14.25" customHeight="1" x14ac:dyDescent="0.25"/>
    <row r="529" s="101" customFormat="1" ht="14.25" customHeight="1" x14ac:dyDescent="0.25"/>
    <row r="530" s="101" customFormat="1" ht="14.25" customHeight="1" x14ac:dyDescent="0.25"/>
    <row r="531" s="101" customFormat="1" ht="14.25" customHeight="1" x14ac:dyDescent="0.25"/>
    <row r="532" s="101" customFormat="1" ht="14.25" customHeight="1" x14ac:dyDescent="0.25"/>
    <row r="533" s="101" customFormat="1" ht="14.25" customHeight="1" x14ac:dyDescent="0.25"/>
    <row r="534" s="101" customFormat="1" ht="14.25" customHeight="1" x14ac:dyDescent="0.25"/>
    <row r="535" s="101" customFormat="1" ht="14.25" customHeight="1" x14ac:dyDescent="0.25"/>
    <row r="536" s="101" customFormat="1" ht="14.25" customHeight="1" x14ac:dyDescent="0.25"/>
    <row r="537" s="101" customFormat="1" ht="14.25" customHeight="1" x14ac:dyDescent="0.25"/>
    <row r="538" s="101" customFormat="1" ht="14.25" customHeight="1" x14ac:dyDescent="0.25"/>
    <row r="539" s="101" customFormat="1" ht="14.25" customHeight="1" x14ac:dyDescent="0.25"/>
    <row r="540" s="101" customFormat="1" ht="14.25" customHeight="1" x14ac:dyDescent="0.25"/>
    <row r="541" s="101" customFormat="1" ht="14.25" customHeight="1" x14ac:dyDescent="0.25"/>
    <row r="542" s="101" customFormat="1" ht="14.25" customHeight="1" x14ac:dyDescent="0.25"/>
    <row r="543" s="101" customFormat="1" ht="14.25" customHeight="1" x14ac:dyDescent="0.25"/>
    <row r="544" s="101" customFormat="1" ht="14.25" customHeight="1" x14ac:dyDescent="0.25"/>
    <row r="545" s="101" customFormat="1" ht="14.25" customHeight="1" x14ac:dyDescent="0.25"/>
    <row r="546" s="101" customFormat="1" ht="14.25" customHeight="1" x14ac:dyDescent="0.25"/>
    <row r="547" s="101" customFormat="1" ht="14.25" customHeight="1" x14ac:dyDescent="0.25"/>
    <row r="548" s="101" customFormat="1" ht="14.25" customHeight="1" x14ac:dyDescent="0.25"/>
    <row r="549" s="101" customFormat="1" ht="14.25" customHeight="1" x14ac:dyDescent="0.25"/>
    <row r="550" s="101" customFormat="1" ht="14.25" customHeight="1" x14ac:dyDescent="0.25"/>
    <row r="551" s="101" customFormat="1" ht="14.25" customHeight="1" x14ac:dyDescent="0.25"/>
    <row r="552" s="101" customFormat="1" ht="14.25" customHeight="1" x14ac:dyDescent="0.25"/>
    <row r="553" s="101" customFormat="1" ht="14.25" customHeight="1" x14ac:dyDescent="0.25"/>
    <row r="554" s="101" customFormat="1" ht="14.25" customHeight="1" x14ac:dyDescent="0.25"/>
    <row r="555" s="101" customFormat="1" ht="14.25" customHeight="1" x14ac:dyDescent="0.25"/>
    <row r="556" s="101" customFormat="1" ht="14.25" customHeight="1" x14ac:dyDescent="0.25"/>
    <row r="557" s="101" customFormat="1" ht="14.25" customHeight="1" x14ac:dyDescent="0.25"/>
    <row r="558" s="101" customFormat="1" ht="14.25" customHeight="1" x14ac:dyDescent="0.25"/>
    <row r="559" s="101" customFormat="1" ht="14.25" customHeight="1" x14ac:dyDescent="0.25"/>
    <row r="560" s="101" customFormat="1" ht="14.25" customHeight="1" x14ac:dyDescent="0.25"/>
    <row r="561" s="101" customFormat="1" ht="14.25" customHeight="1" x14ac:dyDescent="0.25"/>
    <row r="562" s="101" customFormat="1" ht="14.25" customHeight="1" x14ac:dyDescent="0.25"/>
    <row r="563" s="101" customFormat="1" ht="14.25" customHeight="1" x14ac:dyDescent="0.25"/>
    <row r="564" s="101" customFormat="1" ht="14.25" customHeight="1" x14ac:dyDescent="0.25"/>
    <row r="565" s="101" customFormat="1" ht="14.25" customHeight="1" x14ac:dyDescent="0.25"/>
    <row r="566" s="101" customFormat="1" ht="14.25" customHeight="1" x14ac:dyDescent="0.25"/>
    <row r="567" s="101" customFormat="1" ht="14.25" customHeight="1" x14ac:dyDescent="0.25"/>
    <row r="568" s="101" customFormat="1" ht="14.25" customHeight="1" x14ac:dyDescent="0.25"/>
    <row r="569" s="101" customFormat="1" ht="14.25" customHeight="1" x14ac:dyDescent="0.25"/>
    <row r="570" s="101" customFormat="1" ht="14.25" customHeight="1" x14ac:dyDescent="0.25"/>
    <row r="571" s="101" customFormat="1" ht="14.25" customHeight="1" x14ac:dyDescent="0.25"/>
    <row r="572" s="101" customFormat="1" ht="14.25" customHeight="1" x14ac:dyDescent="0.25"/>
    <row r="573" s="101" customFormat="1" ht="14.25" customHeight="1" x14ac:dyDescent="0.25"/>
    <row r="574" s="101" customFormat="1" ht="14.25" customHeight="1" x14ac:dyDescent="0.25"/>
    <row r="575" s="101" customFormat="1" ht="14.25" customHeight="1" x14ac:dyDescent="0.25"/>
    <row r="576" s="101" customFormat="1" ht="14.25" customHeight="1" x14ac:dyDescent="0.25"/>
    <row r="577" s="101" customFormat="1" ht="14.25" customHeight="1" x14ac:dyDescent="0.25"/>
    <row r="578" s="101" customFormat="1" ht="14.25" customHeight="1" x14ac:dyDescent="0.25"/>
    <row r="579" s="101" customFormat="1" ht="14.25" customHeight="1" x14ac:dyDescent="0.25"/>
    <row r="580" s="101" customFormat="1" ht="14.25" customHeight="1" x14ac:dyDescent="0.25"/>
    <row r="581" s="101" customFormat="1" ht="14.25" customHeight="1" x14ac:dyDescent="0.25"/>
    <row r="582" s="101" customFormat="1" ht="14.25" customHeight="1" x14ac:dyDescent="0.25"/>
    <row r="583" s="101" customFormat="1" ht="14.25" customHeight="1" x14ac:dyDescent="0.25"/>
    <row r="584" s="101" customFormat="1" ht="14.25" customHeight="1" x14ac:dyDescent="0.25"/>
    <row r="585" s="101" customFormat="1" ht="14.25" customHeight="1" x14ac:dyDescent="0.25"/>
    <row r="586" s="101" customFormat="1" ht="14.25" customHeight="1" x14ac:dyDescent="0.25"/>
    <row r="587" s="101" customFormat="1" ht="14.25" customHeight="1" x14ac:dyDescent="0.25"/>
    <row r="588" s="101" customFormat="1" ht="14.25" customHeight="1" x14ac:dyDescent="0.25"/>
    <row r="589" s="101" customFormat="1" ht="14.25" customHeight="1" x14ac:dyDescent="0.25"/>
    <row r="590" s="101" customFormat="1" ht="14.25" customHeight="1" x14ac:dyDescent="0.25"/>
    <row r="591" s="101" customFormat="1" ht="14.25" customHeight="1" x14ac:dyDescent="0.25"/>
    <row r="592" s="101" customFormat="1" ht="14.25" customHeight="1" x14ac:dyDescent="0.25"/>
    <row r="593" s="101" customFormat="1" ht="14.25" customHeight="1" x14ac:dyDescent="0.25"/>
    <row r="594" s="101" customFormat="1" ht="14.25" customHeight="1" x14ac:dyDescent="0.25"/>
    <row r="595" s="101" customFormat="1" ht="14.25" customHeight="1" x14ac:dyDescent="0.25"/>
    <row r="596" s="101" customFormat="1" ht="14.25" customHeight="1" x14ac:dyDescent="0.25"/>
    <row r="597" s="101" customFormat="1" ht="14.25" customHeight="1" x14ac:dyDescent="0.25"/>
    <row r="598" s="101" customFormat="1" ht="14.25" customHeight="1" x14ac:dyDescent="0.25"/>
    <row r="599" s="101" customFormat="1" ht="14.25" customHeight="1" x14ac:dyDescent="0.25"/>
    <row r="600" s="101" customFormat="1" ht="14.25" customHeight="1" x14ac:dyDescent="0.25"/>
    <row r="601" s="101" customFormat="1" ht="14.25" customHeight="1" x14ac:dyDescent="0.25"/>
    <row r="602" s="101" customFormat="1" ht="14.25" customHeight="1" x14ac:dyDescent="0.25"/>
    <row r="603" s="101" customFormat="1" ht="14.25" customHeight="1" x14ac:dyDescent="0.25"/>
    <row r="604" s="101" customFormat="1" ht="14.25" customHeight="1" x14ac:dyDescent="0.25"/>
    <row r="605" s="101" customFormat="1" ht="14.25" customHeight="1" x14ac:dyDescent="0.25"/>
    <row r="606" s="101" customFormat="1" ht="14.25" customHeight="1" x14ac:dyDescent="0.25"/>
    <row r="607" s="101" customFormat="1" ht="14.25" customHeight="1" x14ac:dyDescent="0.25"/>
    <row r="608" s="101" customFormat="1" ht="14.25" customHeight="1" x14ac:dyDescent="0.25"/>
    <row r="609" s="101" customFormat="1" ht="14.25" customHeight="1" x14ac:dyDescent="0.25"/>
    <row r="610" s="101" customFormat="1" ht="14.25" customHeight="1" x14ac:dyDescent="0.25"/>
    <row r="611" s="101" customFormat="1" ht="14.25" customHeight="1" x14ac:dyDescent="0.25"/>
    <row r="612" s="101" customFormat="1" ht="14.25" customHeight="1" x14ac:dyDescent="0.25"/>
    <row r="613" s="101" customFormat="1" ht="14.25" customHeight="1" x14ac:dyDescent="0.25"/>
    <row r="614" s="101" customFormat="1" ht="14.25" customHeight="1" x14ac:dyDescent="0.25"/>
    <row r="615" s="101" customFormat="1" ht="14.25" customHeight="1" x14ac:dyDescent="0.25"/>
    <row r="616" s="101" customFormat="1" ht="14.25" customHeight="1" x14ac:dyDescent="0.25"/>
    <row r="617" s="101" customFormat="1" ht="14.25" customHeight="1" x14ac:dyDescent="0.25"/>
    <row r="618" s="101" customFormat="1" ht="14.25" customHeight="1" x14ac:dyDescent="0.25"/>
    <row r="619" s="101" customFormat="1" ht="14.25" customHeight="1" x14ac:dyDescent="0.25"/>
    <row r="620" s="101" customFormat="1" ht="14.25" customHeight="1" x14ac:dyDescent="0.25"/>
    <row r="621" s="101" customFormat="1" ht="14.25" customHeight="1" x14ac:dyDescent="0.25"/>
    <row r="622" s="101" customFormat="1" ht="14.25" customHeight="1" x14ac:dyDescent="0.25"/>
    <row r="623" s="101" customFormat="1" ht="14.25" customHeight="1" x14ac:dyDescent="0.25"/>
    <row r="624" s="101" customFormat="1" ht="14.25" customHeight="1" x14ac:dyDescent="0.25"/>
    <row r="625" s="101" customFormat="1" ht="14.25" customHeight="1" x14ac:dyDescent="0.25"/>
    <row r="626" s="101" customFormat="1" ht="14.25" customHeight="1" x14ac:dyDescent="0.25"/>
    <row r="627" s="101" customFormat="1" ht="14.25" customHeight="1" x14ac:dyDescent="0.25"/>
    <row r="628" s="101" customFormat="1" ht="14.25" customHeight="1" x14ac:dyDescent="0.25"/>
    <row r="629" s="101" customFormat="1" ht="14.25" customHeight="1" x14ac:dyDescent="0.25"/>
    <row r="630" s="101" customFormat="1" ht="14.25" customHeight="1" x14ac:dyDescent="0.25"/>
    <row r="631" s="101" customFormat="1" ht="14.25" customHeight="1" x14ac:dyDescent="0.25"/>
    <row r="632" s="101" customFormat="1" ht="14.25" customHeight="1" x14ac:dyDescent="0.25"/>
    <row r="633" s="101" customFormat="1" ht="14.25" customHeight="1" x14ac:dyDescent="0.25"/>
    <row r="634" s="101" customFormat="1" ht="14.25" customHeight="1" x14ac:dyDescent="0.25"/>
    <row r="635" s="101" customFormat="1" ht="14.25" customHeight="1" x14ac:dyDescent="0.25"/>
    <row r="636" s="101" customFormat="1" ht="14.25" customHeight="1" x14ac:dyDescent="0.25"/>
    <row r="637" s="101" customFormat="1" ht="14.25" customHeight="1" x14ac:dyDescent="0.25"/>
    <row r="638" s="101" customFormat="1" ht="14.25" customHeight="1" x14ac:dyDescent="0.25"/>
    <row r="639" s="101" customFormat="1" ht="14.25" customHeight="1" x14ac:dyDescent="0.25"/>
    <row r="640" s="101" customFormat="1" ht="14.25" customHeight="1" x14ac:dyDescent="0.25"/>
    <row r="641" s="101" customFormat="1" ht="14.25" customHeight="1" x14ac:dyDescent="0.25"/>
    <row r="642" s="101" customFormat="1" ht="14.25" customHeight="1" x14ac:dyDescent="0.25"/>
    <row r="643" s="101" customFormat="1" ht="14.25" customHeight="1" x14ac:dyDescent="0.25"/>
    <row r="644" s="101" customFormat="1" ht="14.25" customHeight="1" x14ac:dyDescent="0.25"/>
    <row r="645" s="101" customFormat="1" ht="14.25" customHeight="1" x14ac:dyDescent="0.25"/>
    <row r="646" s="101" customFormat="1" ht="14.25" customHeight="1" x14ac:dyDescent="0.25"/>
    <row r="647" s="101" customFormat="1" ht="14.25" customHeight="1" x14ac:dyDescent="0.25"/>
    <row r="648" s="101" customFormat="1" ht="14.25" customHeight="1" x14ac:dyDescent="0.25"/>
    <row r="649" s="101" customFormat="1" ht="14.25" customHeight="1" x14ac:dyDescent="0.25"/>
    <row r="650" s="101" customFormat="1" ht="14.25" customHeight="1" x14ac:dyDescent="0.25"/>
    <row r="651" s="101" customFormat="1" ht="14.25" customHeight="1" x14ac:dyDescent="0.25"/>
    <row r="652" s="101" customFormat="1" ht="14.25" customHeight="1" x14ac:dyDescent="0.25"/>
    <row r="653" s="101" customFormat="1" ht="14.25" customHeight="1" x14ac:dyDescent="0.25"/>
    <row r="654" s="101" customFormat="1" ht="14.25" customHeight="1" x14ac:dyDescent="0.25"/>
    <row r="655" s="101" customFormat="1" ht="14.25" customHeight="1" x14ac:dyDescent="0.25"/>
    <row r="656" s="101" customFormat="1" ht="14.25" customHeight="1" x14ac:dyDescent="0.25"/>
    <row r="657" s="101" customFormat="1" ht="14.25" customHeight="1" x14ac:dyDescent="0.25"/>
    <row r="658" s="101" customFormat="1" ht="14.25" customHeight="1" x14ac:dyDescent="0.25"/>
    <row r="659" s="101" customFormat="1" ht="14.25" customHeight="1" x14ac:dyDescent="0.25"/>
    <row r="660" s="101" customFormat="1" ht="14.25" customHeight="1" x14ac:dyDescent="0.25"/>
    <row r="661" s="101" customFormat="1" ht="14.25" customHeight="1" x14ac:dyDescent="0.25"/>
    <row r="662" s="101" customFormat="1" ht="14.25" customHeight="1" x14ac:dyDescent="0.25"/>
    <row r="663" s="101" customFormat="1" ht="14.25" customHeight="1" x14ac:dyDescent="0.25"/>
    <row r="664" s="101" customFormat="1" ht="14.25" customHeight="1" x14ac:dyDescent="0.25"/>
    <row r="665" s="101" customFormat="1" ht="14.25" customHeight="1" x14ac:dyDescent="0.25"/>
    <row r="666" s="101" customFormat="1" ht="14.25" customHeight="1" x14ac:dyDescent="0.25"/>
    <row r="667" s="101" customFormat="1" ht="14.25" customHeight="1" x14ac:dyDescent="0.25"/>
    <row r="668" s="101" customFormat="1" ht="14.25" customHeight="1" x14ac:dyDescent="0.25"/>
    <row r="669" s="101" customFormat="1" ht="14.25" customHeight="1" x14ac:dyDescent="0.25"/>
    <row r="670" s="101" customFormat="1" ht="14.25" customHeight="1" x14ac:dyDescent="0.25"/>
    <row r="671" s="101" customFormat="1" ht="14.25" customHeight="1" x14ac:dyDescent="0.25"/>
    <row r="672" s="101" customFormat="1" ht="14.25" customHeight="1" x14ac:dyDescent="0.25"/>
    <row r="673" s="101" customFormat="1" ht="14.25" customHeight="1" x14ac:dyDescent="0.25"/>
    <row r="674" s="101" customFormat="1" ht="14.25" customHeight="1" x14ac:dyDescent="0.25"/>
    <row r="675" s="101" customFormat="1" ht="14.25" customHeight="1" x14ac:dyDescent="0.25"/>
    <row r="676" s="101" customFormat="1" ht="14.25" customHeight="1" x14ac:dyDescent="0.25"/>
    <row r="677" s="101" customFormat="1" ht="14.25" customHeight="1" x14ac:dyDescent="0.25"/>
    <row r="678" s="101" customFormat="1" ht="14.25" customHeight="1" x14ac:dyDescent="0.25"/>
    <row r="679" s="101" customFormat="1" ht="14.25" customHeight="1" x14ac:dyDescent="0.25"/>
    <row r="680" s="101" customFormat="1" ht="14.25" customHeight="1" x14ac:dyDescent="0.25"/>
    <row r="681" s="101" customFormat="1" ht="14.25" customHeight="1" x14ac:dyDescent="0.25"/>
    <row r="682" s="101" customFormat="1" ht="14.25" customHeight="1" x14ac:dyDescent="0.25"/>
    <row r="683" s="101" customFormat="1" ht="14.25" customHeight="1" x14ac:dyDescent="0.25"/>
    <row r="684" s="101" customFormat="1" ht="14.25" customHeight="1" x14ac:dyDescent="0.25"/>
    <row r="685" s="101" customFormat="1" ht="14.25" customHeight="1" x14ac:dyDescent="0.25"/>
    <row r="686" s="101" customFormat="1" ht="14.25" customHeight="1" x14ac:dyDescent="0.25"/>
    <row r="687" s="101" customFormat="1" ht="14.25" customHeight="1" x14ac:dyDescent="0.25"/>
    <row r="688" s="101" customFormat="1" ht="14.25" customHeight="1" x14ac:dyDescent="0.25"/>
    <row r="689" s="101" customFormat="1" ht="14.25" customHeight="1" x14ac:dyDescent="0.25"/>
    <row r="690" s="101" customFormat="1" ht="14.25" customHeight="1" x14ac:dyDescent="0.25"/>
    <row r="691" s="101" customFormat="1" ht="14.25" customHeight="1" x14ac:dyDescent="0.25"/>
    <row r="692" s="101" customFormat="1" ht="14.25" customHeight="1" x14ac:dyDescent="0.25"/>
    <row r="693" s="101" customFormat="1" ht="14.25" customHeight="1" x14ac:dyDescent="0.25"/>
    <row r="694" s="101" customFormat="1" ht="14.25" customHeight="1" x14ac:dyDescent="0.25"/>
    <row r="695" s="101" customFormat="1" ht="14.25" customHeight="1" x14ac:dyDescent="0.25"/>
    <row r="696" s="101" customFormat="1" ht="14.25" customHeight="1" x14ac:dyDescent="0.25"/>
    <row r="697" s="101" customFormat="1" ht="14.25" customHeight="1" x14ac:dyDescent="0.25"/>
    <row r="698" s="101" customFormat="1" ht="14.25" customHeight="1" x14ac:dyDescent="0.25"/>
    <row r="699" s="101" customFormat="1" ht="14.25" customHeight="1" x14ac:dyDescent="0.25"/>
    <row r="700" s="101" customFormat="1" ht="14.25" customHeight="1" x14ac:dyDescent="0.25"/>
    <row r="701" s="101" customFormat="1" ht="14.25" customHeight="1" x14ac:dyDescent="0.25"/>
    <row r="702" s="101" customFormat="1" ht="14.25" customHeight="1" x14ac:dyDescent="0.25"/>
    <row r="703" s="101" customFormat="1" ht="14.25" customHeight="1" x14ac:dyDescent="0.25"/>
    <row r="704" s="101" customFormat="1" ht="14.25" customHeight="1" x14ac:dyDescent="0.25"/>
    <row r="705" s="101" customFormat="1" ht="14.25" customHeight="1" x14ac:dyDescent="0.25"/>
    <row r="706" s="101" customFormat="1" ht="14.25" customHeight="1" x14ac:dyDescent="0.25"/>
    <row r="707" s="101" customFormat="1" ht="14.25" customHeight="1" x14ac:dyDescent="0.25"/>
    <row r="708" s="101" customFormat="1" ht="14.25" customHeight="1" x14ac:dyDescent="0.25"/>
    <row r="709" s="101" customFormat="1" ht="14.25" customHeight="1" x14ac:dyDescent="0.25"/>
    <row r="710" s="101" customFormat="1" ht="14.25" customHeight="1" x14ac:dyDescent="0.25"/>
    <row r="711" s="101" customFormat="1" ht="14.25" customHeight="1" x14ac:dyDescent="0.25"/>
    <row r="712" s="101" customFormat="1" ht="14.25" customHeight="1" x14ac:dyDescent="0.25"/>
    <row r="713" s="101" customFormat="1" ht="14.25" customHeight="1" x14ac:dyDescent="0.25"/>
    <row r="714" s="101" customFormat="1" ht="14.25" customHeight="1" x14ac:dyDescent="0.25"/>
    <row r="715" s="101" customFormat="1" ht="14.25" customHeight="1" x14ac:dyDescent="0.25"/>
    <row r="716" s="101" customFormat="1" ht="14.25" customHeight="1" x14ac:dyDescent="0.25"/>
    <row r="717" s="101" customFormat="1" ht="14.25" customHeight="1" x14ac:dyDescent="0.25"/>
    <row r="718" s="101" customFormat="1" ht="14.25" customHeight="1" x14ac:dyDescent="0.25"/>
    <row r="719" s="101" customFormat="1" ht="14.25" customHeight="1" x14ac:dyDescent="0.25"/>
    <row r="720" s="101" customFormat="1" ht="14.25" customHeight="1" x14ac:dyDescent="0.25"/>
    <row r="721" s="101" customFormat="1" ht="14.25" customHeight="1" x14ac:dyDescent="0.25"/>
    <row r="722" s="101" customFormat="1" ht="14.25" customHeight="1" x14ac:dyDescent="0.25"/>
    <row r="723" s="101" customFormat="1" ht="14.25" customHeight="1" x14ac:dyDescent="0.25"/>
    <row r="724" s="101" customFormat="1" ht="14.25" customHeight="1" x14ac:dyDescent="0.25"/>
    <row r="725" s="101" customFormat="1" ht="14.25" customHeight="1" x14ac:dyDescent="0.25"/>
    <row r="726" s="101" customFormat="1" ht="14.25" customHeight="1" x14ac:dyDescent="0.25"/>
    <row r="727" s="101" customFormat="1" ht="14.25" customHeight="1" x14ac:dyDescent="0.25"/>
    <row r="728" s="101" customFormat="1" ht="14.25" customHeight="1" x14ac:dyDescent="0.25"/>
    <row r="729" s="101" customFormat="1" ht="14.25" customHeight="1" x14ac:dyDescent="0.25"/>
    <row r="730" s="101" customFormat="1" ht="14.25" customHeight="1" x14ac:dyDescent="0.25"/>
    <row r="731" s="101" customFormat="1" ht="14.25" customHeight="1" x14ac:dyDescent="0.25"/>
    <row r="732" s="101" customFormat="1" ht="14.25" customHeight="1" x14ac:dyDescent="0.25"/>
    <row r="733" s="101" customFormat="1" ht="14.25" customHeight="1" x14ac:dyDescent="0.25"/>
    <row r="734" s="101" customFormat="1" ht="14.25" customHeight="1" x14ac:dyDescent="0.25"/>
    <row r="735" s="101" customFormat="1" ht="14.25" customHeight="1" x14ac:dyDescent="0.25"/>
    <row r="736" s="101" customFormat="1" ht="14.25" customHeight="1" x14ac:dyDescent="0.25"/>
    <row r="737" s="101" customFormat="1" ht="14.25" customHeight="1" x14ac:dyDescent="0.25"/>
    <row r="738" s="101" customFormat="1" ht="14.25" customHeight="1" x14ac:dyDescent="0.25"/>
    <row r="739" s="101" customFormat="1" ht="14.25" customHeight="1" x14ac:dyDescent="0.25"/>
    <row r="740" s="101" customFormat="1" ht="14.25" customHeight="1" x14ac:dyDescent="0.25"/>
    <row r="741" s="101" customFormat="1" ht="14.25" customHeight="1" x14ac:dyDescent="0.25"/>
    <row r="742" s="101" customFormat="1" ht="14.25" customHeight="1" x14ac:dyDescent="0.25"/>
    <row r="743" s="101" customFormat="1" ht="14.25" customHeight="1" x14ac:dyDescent="0.25"/>
    <row r="744" s="101" customFormat="1" ht="14.25" customHeight="1" x14ac:dyDescent="0.25"/>
    <row r="745" s="101" customFormat="1" ht="14.25" customHeight="1" x14ac:dyDescent="0.25"/>
    <row r="746" s="101" customFormat="1" ht="14.25" customHeight="1" x14ac:dyDescent="0.25"/>
    <row r="747" s="101" customFormat="1" ht="14.25" customHeight="1" x14ac:dyDescent="0.25"/>
    <row r="748" s="101" customFormat="1" ht="14.25" customHeight="1" x14ac:dyDescent="0.25"/>
    <row r="749" s="101" customFormat="1" ht="14.25" customHeight="1" x14ac:dyDescent="0.25"/>
    <row r="750" s="101" customFormat="1" ht="14.25" customHeight="1" x14ac:dyDescent="0.25"/>
    <row r="751" s="101" customFormat="1" ht="14.25" customHeight="1" x14ac:dyDescent="0.25"/>
    <row r="752" s="101" customFormat="1" ht="14.25" customHeight="1" x14ac:dyDescent="0.25"/>
    <row r="753" s="101" customFormat="1" ht="14.25" customHeight="1" x14ac:dyDescent="0.25"/>
    <row r="754" s="101" customFormat="1" ht="14.25" customHeight="1" x14ac:dyDescent="0.25"/>
    <row r="755" s="101" customFormat="1" ht="14.25" customHeight="1" x14ac:dyDescent="0.25"/>
    <row r="756" s="101" customFormat="1" ht="14.25" customHeight="1" x14ac:dyDescent="0.25"/>
    <row r="757" s="101" customFormat="1" ht="14.25" customHeight="1" x14ac:dyDescent="0.25"/>
    <row r="758" s="101" customFormat="1" ht="14.25" customHeight="1" x14ac:dyDescent="0.25"/>
    <row r="759" s="101" customFormat="1" ht="14.25" customHeight="1" x14ac:dyDescent="0.25"/>
    <row r="760" s="101" customFormat="1" ht="14.25" customHeight="1" x14ac:dyDescent="0.25"/>
    <row r="761" s="101" customFormat="1" ht="14.25" customHeight="1" x14ac:dyDescent="0.25"/>
    <row r="762" s="101" customFormat="1" ht="14.25" customHeight="1" x14ac:dyDescent="0.25"/>
    <row r="763" s="101" customFormat="1" ht="14.25" customHeight="1" x14ac:dyDescent="0.25"/>
    <row r="764" s="101" customFormat="1" ht="14.25" customHeight="1" x14ac:dyDescent="0.25"/>
    <row r="765" s="101" customFormat="1" ht="14.25" customHeight="1" x14ac:dyDescent="0.25"/>
    <row r="766" s="101" customFormat="1" ht="14.25" customHeight="1" x14ac:dyDescent="0.25"/>
    <row r="767" s="101" customFormat="1" ht="14.25" customHeight="1" x14ac:dyDescent="0.25"/>
    <row r="768" s="101" customFormat="1" ht="14.25" customHeight="1" x14ac:dyDescent="0.25"/>
    <row r="769" s="101" customFormat="1" ht="14.25" customHeight="1" x14ac:dyDescent="0.25"/>
    <row r="770" s="101" customFormat="1" ht="14.25" customHeight="1" x14ac:dyDescent="0.25"/>
    <row r="771" s="101" customFormat="1" ht="14.25" customHeight="1" x14ac:dyDescent="0.25"/>
    <row r="772" s="101" customFormat="1" ht="14.25" customHeight="1" x14ac:dyDescent="0.25"/>
    <row r="773" s="101" customFormat="1" ht="14.25" customHeight="1" x14ac:dyDescent="0.25"/>
    <row r="774" s="101" customFormat="1" ht="14.25" customHeight="1" x14ac:dyDescent="0.25"/>
    <row r="775" s="101" customFormat="1" ht="14.25" customHeight="1" x14ac:dyDescent="0.25"/>
    <row r="776" s="101" customFormat="1" ht="14.25" customHeight="1" x14ac:dyDescent="0.25"/>
    <row r="777" s="101" customFormat="1" ht="14.25" customHeight="1" x14ac:dyDescent="0.25"/>
    <row r="778" s="101" customFormat="1" ht="14.25" customHeight="1" x14ac:dyDescent="0.25"/>
    <row r="779" s="101" customFormat="1" ht="14.25" customHeight="1" x14ac:dyDescent="0.25"/>
    <row r="780" s="101" customFormat="1" ht="14.25" customHeight="1" x14ac:dyDescent="0.25"/>
    <row r="781" s="101" customFormat="1" ht="14.25" customHeight="1" x14ac:dyDescent="0.25"/>
    <row r="782" s="101" customFormat="1" ht="14.25" customHeight="1" x14ac:dyDescent="0.25"/>
    <row r="783" s="101" customFormat="1" ht="14.25" customHeight="1" x14ac:dyDescent="0.25"/>
    <row r="784" s="101" customFormat="1" ht="14.25" customHeight="1" x14ac:dyDescent="0.25"/>
    <row r="785" s="101" customFormat="1" ht="14.25" customHeight="1" x14ac:dyDescent="0.25"/>
    <row r="786" s="101" customFormat="1" ht="14.25" customHeight="1" x14ac:dyDescent="0.25"/>
    <row r="787" s="101" customFormat="1" ht="14.25" customHeight="1" x14ac:dyDescent="0.25"/>
    <row r="788" s="101" customFormat="1" ht="14.25" customHeight="1" x14ac:dyDescent="0.25"/>
    <row r="789" s="101" customFormat="1" ht="14.25" customHeight="1" x14ac:dyDescent="0.25"/>
    <row r="790" s="101" customFormat="1" ht="14.25" customHeight="1" x14ac:dyDescent="0.25"/>
    <row r="791" s="101" customFormat="1" ht="14.25" customHeight="1" x14ac:dyDescent="0.25"/>
    <row r="792" s="101" customFormat="1" ht="14.25" customHeight="1" x14ac:dyDescent="0.25"/>
    <row r="793" s="101" customFormat="1" ht="14.25" customHeight="1" x14ac:dyDescent="0.25"/>
    <row r="794" s="101" customFormat="1" ht="14.25" customHeight="1" x14ac:dyDescent="0.25"/>
    <row r="795" s="101" customFormat="1" ht="14.25" customHeight="1" x14ac:dyDescent="0.25"/>
    <row r="796" s="101" customFormat="1" ht="14.25" customHeight="1" x14ac:dyDescent="0.25"/>
    <row r="797" s="101" customFormat="1" ht="14.25" customHeight="1" x14ac:dyDescent="0.25"/>
    <row r="798" s="101" customFormat="1" ht="14.25" customHeight="1" x14ac:dyDescent="0.25"/>
    <row r="799" s="101" customFormat="1" ht="14.25" customHeight="1" x14ac:dyDescent="0.25"/>
    <row r="800" s="101" customFormat="1" ht="14.25" customHeight="1" x14ac:dyDescent="0.25"/>
    <row r="801" s="101" customFormat="1" ht="14.25" customHeight="1" x14ac:dyDescent="0.25"/>
    <row r="802" s="101" customFormat="1" ht="14.25" customHeight="1" x14ac:dyDescent="0.25"/>
    <row r="803" s="101" customFormat="1" ht="14.25" customHeight="1" x14ac:dyDescent="0.25"/>
    <row r="804" s="101" customFormat="1" ht="14.25" customHeight="1" x14ac:dyDescent="0.25"/>
    <row r="805" s="101" customFormat="1" ht="14.25" customHeight="1" x14ac:dyDescent="0.25"/>
    <row r="806" s="101" customFormat="1" ht="14.25" customHeight="1" x14ac:dyDescent="0.25"/>
    <row r="807" s="101" customFormat="1" ht="14.25" customHeight="1" x14ac:dyDescent="0.25"/>
    <row r="808" s="101" customFormat="1" ht="14.25" customHeight="1" x14ac:dyDescent="0.25"/>
    <row r="809" s="101" customFormat="1" ht="14.25" customHeight="1" x14ac:dyDescent="0.25"/>
    <row r="810" s="101" customFormat="1" ht="14.25" customHeight="1" x14ac:dyDescent="0.25"/>
    <row r="811" s="101" customFormat="1" ht="14.25" customHeight="1" x14ac:dyDescent="0.25"/>
    <row r="812" s="101" customFormat="1" ht="14.25" customHeight="1" x14ac:dyDescent="0.25"/>
    <row r="813" s="101" customFormat="1" ht="14.25" customHeight="1" x14ac:dyDescent="0.25"/>
    <row r="814" s="101" customFormat="1" ht="14.25" customHeight="1" x14ac:dyDescent="0.25"/>
    <row r="815" s="101" customFormat="1" ht="14.25" customHeight="1" x14ac:dyDescent="0.25"/>
    <row r="816" s="101" customFormat="1" ht="14.25" customHeight="1" x14ac:dyDescent="0.25"/>
    <row r="817" s="101" customFormat="1" ht="14.25" customHeight="1" x14ac:dyDescent="0.25"/>
    <row r="818" s="101" customFormat="1" ht="14.25" customHeight="1" x14ac:dyDescent="0.25"/>
    <row r="819" s="101" customFormat="1" ht="14.25" customHeight="1" x14ac:dyDescent="0.25"/>
    <row r="820" s="101" customFormat="1" ht="14.25" customHeight="1" x14ac:dyDescent="0.25"/>
    <row r="821" s="101" customFormat="1" ht="14.25" customHeight="1" x14ac:dyDescent="0.25"/>
    <row r="822" s="101" customFormat="1" ht="14.25" customHeight="1" x14ac:dyDescent="0.25"/>
    <row r="823" s="101" customFormat="1" ht="14.25" customHeight="1" x14ac:dyDescent="0.25"/>
    <row r="824" s="101" customFormat="1" ht="14.25" customHeight="1" x14ac:dyDescent="0.25"/>
    <row r="825" s="101" customFormat="1" ht="14.25" customHeight="1" x14ac:dyDescent="0.25"/>
    <row r="826" s="101" customFormat="1" ht="14.25" customHeight="1" x14ac:dyDescent="0.25"/>
    <row r="827" s="101" customFormat="1" ht="14.25" customHeight="1" x14ac:dyDescent="0.25"/>
    <row r="828" s="101" customFormat="1" ht="14.25" customHeight="1" x14ac:dyDescent="0.25"/>
    <row r="829" s="101" customFormat="1" ht="14.25" customHeight="1" x14ac:dyDescent="0.25"/>
    <row r="830" s="101" customFormat="1" ht="14.25" customHeight="1" x14ac:dyDescent="0.25"/>
    <row r="831" s="101" customFormat="1" ht="14.25" customHeight="1" x14ac:dyDescent="0.25"/>
    <row r="832" s="101" customFormat="1" ht="14.25" customHeight="1" x14ac:dyDescent="0.25"/>
    <row r="833" s="101" customFormat="1" ht="14.25" customHeight="1" x14ac:dyDescent="0.25"/>
    <row r="834" s="101" customFormat="1" ht="14.25" customHeight="1" x14ac:dyDescent="0.25"/>
    <row r="835" s="101" customFormat="1" ht="14.25" customHeight="1" x14ac:dyDescent="0.25"/>
    <row r="836" s="101" customFormat="1" ht="14.25" customHeight="1" x14ac:dyDescent="0.25"/>
    <row r="837" s="101" customFormat="1" ht="14.25" customHeight="1" x14ac:dyDescent="0.25"/>
    <row r="838" s="101" customFormat="1" ht="14.25" customHeight="1" x14ac:dyDescent="0.25"/>
    <row r="839" s="101" customFormat="1" ht="14.25" customHeight="1" x14ac:dyDescent="0.25"/>
    <row r="840" s="101" customFormat="1" ht="14.25" customHeight="1" x14ac:dyDescent="0.25"/>
    <row r="841" s="101" customFormat="1" ht="14.25" customHeight="1" x14ac:dyDescent="0.25"/>
    <row r="842" s="101" customFormat="1" ht="14.25" customHeight="1" x14ac:dyDescent="0.25"/>
    <row r="843" s="101" customFormat="1" ht="14.25" customHeight="1" x14ac:dyDescent="0.25"/>
    <row r="844" s="101" customFormat="1" ht="14.25" customHeight="1" x14ac:dyDescent="0.25"/>
    <row r="845" s="101" customFormat="1" ht="14.25" customHeight="1" x14ac:dyDescent="0.25"/>
    <row r="846" s="101" customFormat="1" ht="14.25" customHeight="1" x14ac:dyDescent="0.25"/>
    <row r="847" s="101" customFormat="1" ht="14.25" customHeight="1" x14ac:dyDescent="0.25"/>
    <row r="848" s="101" customFormat="1" ht="14.25" customHeight="1" x14ac:dyDescent="0.25"/>
    <row r="849" s="101" customFormat="1" ht="14.25" customHeight="1" x14ac:dyDescent="0.25"/>
    <row r="850" s="101" customFormat="1" ht="14.25" customHeight="1" x14ac:dyDescent="0.25"/>
    <row r="851" s="101" customFormat="1" ht="14.25" customHeight="1" x14ac:dyDescent="0.25"/>
    <row r="852" s="101" customFormat="1" ht="14.25" customHeight="1" x14ac:dyDescent="0.25"/>
    <row r="853" s="101" customFormat="1" ht="14.25" customHeight="1" x14ac:dyDescent="0.25"/>
    <row r="854" s="101" customFormat="1" ht="14.25" customHeight="1" x14ac:dyDescent="0.25"/>
    <row r="855" s="101" customFormat="1" ht="14.25" customHeight="1" x14ac:dyDescent="0.25"/>
    <row r="856" s="101" customFormat="1" ht="14.25" customHeight="1" x14ac:dyDescent="0.25"/>
    <row r="857" s="101" customFormat="1" ht="14.25" customHeight="1" x14ac:dyDescent="0.25"/>
    <row r="858" s="101" customFormat="1" ht="14.25" customHeight="1" x14ac:dyDescent="0.25"/>
    <row r="859" s="101" customFormat="1" ht="14.25" customHeight="1" x14ac:dyDescent="0.25"/>
    <row r="860" s="101" customFormat="1" ht="14.25" customHeight="1" x14ac:dyDescent="0.25"/>
    <row r="861" s="101" customFormat="1" ht="14.25" customHeight="1" x14ac:dyDescent="0.25"/>
    <row r="862" s="101" customFormat="1" ht="14.25" customHeight="1" x14ac:dyDescent="0.25"/>
    <row r="863" s="101" customFormat="1" ht="14.25" customHeight="1" x14ac:dyDescent="0.25"/>
    <row r="864" s="101" customFormat="1" ht="14.25" customHeight="1" x14ac:dyDescent="0.25"/>
    <row r="865" s="101" customFormat="1" ht="14.25" customHeight="1" x14ac:dyDescent="0.25"/>
    <row r="866" s="101" customFormat="1" ht="14.25" customHeight="1" x14ac:dyDescent="0.25"/>
    <row r="867" s="101" customFormat="1" ht="14.25" customHeight="1" x14ac:dyDescent="0.25"/>
    <row r="868" s="101" customFormat="1" ht="14.25" customHeight="1" x14ac:dyDescent="0.25"/>
    <row r="869" s="101" customFormat="1" ht="14.25" customHeight="1" x14ac:dyDescent="0.25"/>
    <row r="870" s="101" customFormat="1" ht="14.25" customHeight="1" x14ac:dyDescent="0.25"/>
    <row r="871" s="101" customFormat="1" ht="14.25" customHeight="1" x14ac:dyDescent="0.25"/>
    <row r="872" s="101" customFormat="1" ht="14.25" customHeight="1" x14ac:dyDescent="0.25"/>
    <row r="873" s="101" customFormat="1" ht="14.25" customHeight="1" x14ac:dyDescent="0.25"/>
    <row r="874" s="101" customFormat="1" ht="14.25" customHeight="1" x14ac:dyDescent="0.25"/>
    <row r="875" s="101" customFormat="1" ht="14.25" customHeight="1" x14ac:dyDescent="0.25"/>
    <row r="876" s="101" customFormat="1" ht="14.25" customHeight="1" x14ac:dyDescent="0.25"/>
    <row r="877" s="101" customFormat="1" ht="14.25" customHeight="1" x14ac:dyDescent="0.25"/>
    <row r="878" s="101" customFormat="1" ht="14.25" customHeight="1" x14ac:dyDescent="0.25"/>
    <row r="879" s="101" customFormat="1" ht="14.25" customHeight="1" x14ac:dyDescent="0.25"/>
    <row r="880" s="101" customFormat="1" ht="14.25" customHeight="1" x14ac:dyDescent="0.25"/>
    <row r="881" s="101" customFormat="1" ht="14.25" customHeight="1" x14ac:dyDescent="0.25"/>
    <row r="882" s="101" customFormat="1" ht="14.25" customHeight="1" x14ac:dyDescent="0.25"/>
    <row r="883" s="101" customFormat="1" ht="14.25" customHeight="1" x14ac:dyDescent="0.25"/>
    <row r="884" s="101" customFormat="1" ht="14.25" customHeight="1" x14ac:dyDescent="0.25"/>
    <row r="885" s="101" customFormat="1" ht="14.25" customHeight="1" x14ac:dyDescent="0.25"/>
    <row r="886" s="101" customFormat="1" ht="14.25" customHeight="1" x14ac:dyDescent="0.25"/>
    <row r="887" s="101" customFormat="1" ht="14.25" customHeight="1" x14ac:dyDescent="0.25"/>
    <row r="888" s="101" customFormat="1" ht="14.25" customHeight="1" x14ac:dyDescent="0.25"/>
    <row r="889" s="101" customFormat="1" ht="14.25" customHeight="1" x14ac:dyDescent="0.25"/>
    <row r="890" s="101" customFormat="1" ht="14.25" customHeight="1" x14ac:dyDescent="0.25"/>
    <row r="891" s="101" customFormat="1" ht="14.25" customHeight="1" x14ac:dyDescent="0.25"/>
    <row r="892" s="101" customFormat="1" ht="14.25" customHeight="1" x14ac:dyDescent="0.25"/>
    <row r="893" s="101" customFormat="1" ht="14.25" customHeight="1" x14ac:dyDescent="0.25"/>
    <row r="894" s="101" customFormat="1" ht="14.25" customHeight="1" x14ac:dyDescent="0.25"/>
    <row r="895" s="101" customFormat="1" ht="14.25" customHeight="1" x14ac:dyDescent="0.25"/>
    <row r="896" s="101" customFormat="1" ht="14.25" customHeight="1" x14ac:dyDescent="0.25"/>
    <row r="897" s="101" customFormat="1" ht="14.25" customHeight="1" x14ac:dyDescent="0.25"/>
    <row r="898" s="101" customFormat="1" ht="14.25" customHeight="1" x14ac:dyDescent="0.25"/>
    <row r="899" s="101" customFormat="1" ht="14.25" customHeight="1" x14ac:dyDescent="0.25"/>
    <row r="900" s="101" customFormat="1" ht="14.25" customHeight="1" x14ac:dyDescent="0.25"/>
    <row r="901" s="101" customFormat="1" ht="14.25" customHeight="1" x14ac:dyDescent="0.25"/>
    <row r="902" s="101" customFormat="1" ht="14.25" customHeight="1" x14ac:dyDescent="0.25"/>
    <row r="903" s="101" customFormat="1" ht="14.25" customHeight="1" x14ac:dyDescent="0.25"/>
    <row r="904" s="101" customFormat="1" ht="14.25" customHeight="1" x14ac:dyDescent="0.25"/>
    <row r="905" s="101" customFormat="1" ht="14.25" customHeight="1" x14ac:dyDescent="0.25"/>
    <row r="906" s="101" customFormat="1" ht="14.25" customHeight="1" x14ac:dyDescent="0.25"/>
    <row r="907" s="101" customFormat="1" ht="14.25" customHeight="1" x14ac:dyDescent="0.25"/>
    <row r="908" s="101" customFormat="1" ht="14.25" customHeight="1" x14ac:dyDescent="0.25"/>
    <row r="909" s="101" customFormat="1" ht="14.25" customHeight="1" x14ac:dyDescent="0.25"/>
    <row r="910" s="101" customFormat="1" ht="14.25" customHeight="1" x14ac:dyDescent="0.25"/>
    <row r="911" s="101" customFormat="1" ht="14.25" customHeight="1" x14ac:dyDescent="0.25"/>
    <row r="912" s="101" customFormat="1" ht="14.25" customHeight="1" x14ac:dyDescent="0.25"/>
    <row r="913" s="101" customFormat="1" ht="14.25" customHeight="1" x14ac:dyDescent="0.25"/>
    <row r="914" s="101" customFormat="1" ht="14.25" customHeight="1" x14ac:dyDescent="0.25"/>
    <row r="915" s="101" customFormat="1" ht="14.25" customHeight="1" x14ac:dyDescent="0.25"/>
    <row r="916" s="101" customFormat="1" ht="14.25" customHeight="1" x14ac:dyDescent="0.25"/>
    <row r="917" s="101" customFormat="1" ht="14.25" customHeight="1" x14ac:dyDescent="0.25"/>
    <row r="918" s="101" customFormat="1" ht="14.25" customHeight="1" x14ac:dyDescent="0.25"/>
    <row r="919" s="101" customFormat="1" ht="14.25" customHeight="1" x14ac:dyDescent="0.25"/>
    <row r="920" s="101" customFormat="1" ht="14.25" customHeight="1" x14ac:dyDescent="0.25"/>
    <row r="921" s="101" customFormat="1" ht="14.25" customHeight="1" x14ac:dyDescent="0.25"/>
    <row r="922" s="101" customFormat="1" ht="14.25" customHeight="1" x14ac:dyDescent="0.25"/>
    <row r="923" s="101" customFormat="1" ht="14.25" customHeight="1" x14ac:dyDescent="0.25"/>
    <row r="924" s="101" customFormat="1" ht="14.25" customHeight="1" x14ac:dyDescent="0.25"/>
    <row r="925" s="101" customFormat="1" ht="14.25" customHeight="1" x14ac:dyDescent="0.25"/>
    <row r="926" s="101" customFormat="1" ht="14.25" customHeight="1" x14ac:dyDescent="0.25"/>
    <row r="927" s="101" customFormat="1" ht="14.25" customHeight="1" x14ac:dyDescent="0.25"/>
    <row r="928" s="101" customFormat="1" ht="14.25" customHeight="1" x14ac:dyDescent="0.25"/>
    <row r="929" s="101" customFormat="1" ht="14.25" customHeight="1" x14ac:dyDescent="0.25"/>
    <row r="930" s="101" customFormat="1" ht="14.25" customHeight="1" x14ac:dyDescent="0.25"/>
    <row r="931" s="101" customFormat="1" ht="14.25" customHeight="1" x14ac:dyDescent="0.25"/>
    <row r="932" s="101" customFormat="1" ht="14.25" customHeight="1" x14ac:dyDescent="0.25"/>
    <row r="933" s="101" customFormat="1" ht="14.25" customHeight="1" x14ac:dyDescent="0.25"/>
    <row r="934" s="101" customFormat="1" ht="14.25" customHeight="1" x14ac:dyDescent="0.25"/>
    <row r="935" s="101" customFormat="1" ht="14.25" customHeight="1" x14ac:dyDescent="0.25"/>
    <row r="936" s="101" customFormat="1" ht="14.25" customHeight="1" x14ac:dyDescent="0.25"/>
    <row r="937" s="101" customFormat="1" ht="14.25" customHeight="1" x14ac:dyDescent="0.25"/>
    <row r="938" s="101" customFormat="1" ht="14.25" customHeight="1" x14ac:dyDescent="0.25"/>
    <row r="939" s="101" customFormat="1" ht="14.25" customHeight="1" x14ac:dyDescent="0.25"/>
    <row r="940" s="101" customFormat="1" ht="14.25" customHeight="1" x14ac:dyDescent="0.25"/>
    <row r="941" s="101" customFormat="1" ht="14.25" customHeight="1" x14ac:dyDescent="0.25"/>
    <row r="942" s="101" customFormat="1" ht="14.25" customHeight="1" x14ac:dyDescent="0.25"/>
    <row r="943" s="101" customFormat="1" ht="14.25" customHeight="1" x14ac:dyDescent="0.25"/>
    <row r="944" s="101" customFormat="1" ht="14.25" customHeight="1" x14ac:dyDescent="0.25"/>
    <row r="945" s="101" customFormat="1" ht="14.25" customHeight="1" x14ac:dyDescent="0.25"/>
    <row r="946" s="101" customFormat="1" ht="14.25" customHeight="1" x14ac:dyDescent="0.25"/>
    <row r="947" s="101" customFormat="1" ht="14.25" customHeight="1" x14ac:dyDescent="0.25"/>
    <row r="948" s="101" customFormat="1" ht="14.25" customHeight="1" x14ac:dyDescent="0.25"/>
    <row r="949" s="101" customFormat="1" ht="14.25" customHeight="1" x14ac:dyDescent="0.25"/>
    <row r="950" s="101" customFormat="1" ht="14.25" customHeight="1" x14ac:dyDescent="0.25"/>
    <row r="951" s="101" customFormat="1" ht="14.25" customHeight="1" x14ac:dyDescent="0.25"/>
    <row r="952" s="101" customFormat="1" ht="14.25" customHeight="1" x14ac:dyDescent="0.25"/>
    <row r="953" s="101" customFormat="1" ht="14.25" customHeight="1" x14ac:dyDescent="0.25"/>
    <row r="954" s="101" customFormat="1" ht="14.25" customHeight="1" x14ac:dyDescent="0.25"/>
    <row r="955" s="101" customFormat="1" ht="14.25" customHeight="1" x14ac:dyDescent="0.25"/>
    <row r="956" s="101" customFormat="1" ht="14.25" customHeight="1" x14ac:dyDescent="0.25"/>
    <row r="957" s="101" customFormat="1" ht="14.25" customHeight="1" x14ac:dyDescent="0.25"/>
    <row r="958" s="101" customFormat="1" ht="14.25" customHeight="1" x14ac:dyDescent="0.25"/>
    <row r="959" s="101" customFormat="1" ht="14.25" customHeight="1" x14ac:dyDescent="0.25"/>
    <row r="960" s="101" customFormat="1" ht="14.25" customHeight="1" x14ac:dyDescent="0.25"/>
    <row r="961" s="101" customFormat="1" ht="14.25" customHeight="1" x14ac:dyDescent="0.25"/>
    <row r="962" s="101" customFormat="1" ht="14.25" customHeight="1" x14ac:dyDescent="0.25"/>
    <row r="963" s="101" customFormat="1" ht="14.25" customHeight="1" x14ac:dyDescent="0.25"/>
    <row r="964" s="101" customFormat="1" ht="14.25" customHeight="1" x14ac:dyDescent="0.25"/>
    <row r="965" s="101" customFormat="1" ht="14.25" customHeight="1" x14ac:dyDescent="0.25"/>
    <row r="966" s="101" customFormat="1" ht="14.25" customHeight="1" x14ac:dyDescent="0.25"/>
    <row r="967" s="101" customFormat="1" ht="14.25" customHeight="1" x14ac:dyDescent="0.25"/>
    <row r="968" s="101" customFormat="1" ht="14.25" customHeight="1" x14ac:dyDescent="0.25"/>
    <row r="969" s="101" customFormat="1" ht="14.25" customHeight="1" x14ac:dyDescent="0.25"/>
    <row r="970" s="101" customFormat="1" ht="14.25" customHeight="1" x14ac:dyDescent="0.25"/>
    <row r="971" s="101" customFormat="1" ht="14.25" customHeight="1" x14ac:dyDescent="0.25"/>
    <row r="972" s="101" customFormat="1" ht="14.25" customHeight="1" x14ac:dyDescent="0.25"/>
    <row r="973" s="101" customFormat="1" ht="14.25" customHeight="1" x14ac:dyDescent="0.25"/>
    <row r="974" s="101" customFormat="1" ht="14.25" customHeight="1" x14ac:dyDescent="0.25"/>
    <row r="975" s="101" customFormat="1" ht="14.25" customHeight="1" x14ac:dyDescent="0.25"/>
    <row r="976" s="101" customFormat="1" ht="14.25" customHeight="1" x14ac:dyDescent="0.25"/>
    <row r="977" s="101" customFormat="1" ht="14.25" customHeight="1" x14ac:dyDescent="0.25"/>
    <row r="978" s="101" customFormat="1" ht="14.25" customHeight="1" x14ac:dyDescent="0.25"/>
    <row r="979" s="101" customFormat="1" ht="14.25" customHeight="1" x14ac:dyDescent="0.25"/>
    <row r="980" s="101" customFormat="1" ht="14.25" customHeight="1" x14ac:dyDescent="0.25"/>
    <row r="981" s="101" customFormat="1" ht="14.25" customHeight="1" x14ac:dyDescent="0.25"/>
    <row r="982" s="101" customFormat="1" ht="14.25" customHeight="1" x14ac:dyDescent="0.25"/>
    <row r="983" s="101" customFormat="1" ht="14.25" customHeight="1" x14ac:dyDescent="0.25"/>
    <row r="984" s="101" customFormat="1" ht="14.25" customHeight="1" x14ac:dyDescent="0.25"/>
    <row r="985" s="101" customFormat="1" ht="14.25" customHeight="1" x14ac:dyDescent="0.25"/>
    <row r="986" s="101" customFormat="1" ht="14.25" customHeight="1" x14ac:dyDescent="0.25"/>
    <row r="987" s="101" customFormat="1" ht="14.25" customHeight="1" x14ac:dyDescent="0.25"/>
    <row r="988" s="101" customFormat="1" ht="14.25" customHeight="1" x14ac:dyDescent="0.25"/>
    <row r="989" s="101" customFormat="1" ht="14.25" customHeight="1" x14ac:dyDescent="0.25"/>
    <row r="990" s="101" customFormat="1" ht="14.25" customHeight="1" x14ac:dyDescent="0.25"/>
    <row r="991" s="101" customFormat="1" ht="14.25" customHeight="1" x14ac:dyDescent="0.25"/>
    <row r="992" s="101" customFormat="1" ht="14.25" customHeight="1" x14ac:dyDescent="0.25"/>
    <row r="993" s="101" customFormat="1" ht="14.25" customHeight="1" x14ac:dyDescent="0.25"/>
    <row r="994" s="101" customFormat="1" ht="14.25" customHeight="1" x14ac:dyDescent="0.25"/>
    <row r="995" s="101" customFormat="1" ht="14.25" customHeight="1" x14ac:dyDescent="0.25"/>
    <row r="996" s="101" customFormat="1" ht="14.25" customHeight="1" x14ac:dyDescent="0.25"/>
    <row r="997" s="101" customFormat="1" ht="14.25" customHeight="1" x14ac:dyDescent="0.25"/>
    <row r="998" s="101" customFormat="1" ht="14.25" customHeight="1" x14ac:dyDescent="0.25"/>
    <row r="999" s="101" customFormat="1" ht="14.25" customHeight="1" x14ac:dyDescent="0.25"/>
    <row r="1000" s="101" customFormat="1" ht="14.25" customHeight="1" x14ac:dyDescent="0.25"/>
    <row r="1001" s="101" customFormat="1" ht="14.25" customHeight="1" x14ac:dyDescent="0.25"/>
    <row r="1002" s="101" customFormat="1" ht="14.25" customHeight="1" x14ac:dyDescent="0.25"/>
    <row r="1003" s="101" customFormat="1" ht="14.25" customHeight="1" x14ac:dyDescent="0.25"/>
    <row r="1004" s="101" customFormat="1" ht="14.25" customHeight="1" x14ac:dyDescent="0.25"/>
    <row r="1005" s="101" customFormat="1" ht="14.25" customHeight="1" x14ac:dyDescent="0.25"/>
    <row r="1006" s="101" customFormat="1" ht="14.25" customHeight="1" x14ac:dyDescent="0.25"/>
    <row r="1007" s="101" customFormat="1" ht="14.25" customHeight="1" x14ac:dyDescent="0.25"/>
    <row r="1008" s="101" customFormat="1" ht="14.25" customHeight="1" x14ac:dyDescent="0.25"/>
    <row r="1009" s="101" customFormat="1" ht="14.25" customHeight="1" x14ac:dyDescent="0.25"/>
    <row r="1010" s="101" customFormat="1" ht="14.25" customHeight="1" x14ac:dyDescent="0.25"/>
    <row r="1011" s="101" customFormat="1" ht="14.25" customHeight="1" x14ac:dyDescent="0.25"/>
    <row r="1012" s="101" customFormat="1" ht="14.25" customHeight="1" x14ac:dyDescent="0.25"/>
    <row r="1013" s="101" customFormat="1" ht="14.25" customHeight="1" x14ac:dyDescent="0.25"/>
    <row r="1014" s="101" customFormat="1" ht="14.25" customHeight="1" x14ac:dyDescent="0.25"/>
    <row r="1015" s="101" customFormat="1" ht="14.25" customHeight="1" x14ac:dyDescent="0.25"/>
    <row r="1016" s="101" customFormat="1" ht="14.25" customHeight="1" x14ac:dyDescent="0.25"/>
    <row r="1017" s="101" customFormat="1" ht="14.25" customHeight="1" x14ac:dyDescent="0.25"/>
    <row r="1018" s="101" customFormat="1" ht="14.25" customHeight="1" x14ac:dyDescent="0.25"/>
    <row r="1019" s="101" customFormat="1" ht="14.25" customHeight="1" x14ac:dyDescent="0.25"/>
    <row r="1020" s="101" customFormat="1" ht="14.25" customHeight="1" x14ac:dyDescent="0.25"/>
    <row r="1021" s="101" customFormat="1" ht="14.25" customHeight="1" x14ac:dyDescent="0.25"/>
    <row r="1022" s="101" customFormat="1" ht="14.25" customHeight="1" x14ac:dyDescent="0.25"/>
    <row r="1023" s="101" customFormat="1" ht="14.25" customHeight="1" x14ac:dyDescent="0.25"/>
  </sheetData>
  <sheetProtection password="CD82" sheet="1" objects="1" scenarios="1"/>
  <mergeCells count="26">
    <mergeCell ref="A116:B116"/>
    <mergeCell ref="A98:A101"/>
    <mergeCell ref="A106:B106"/>
    <mergeCell ref="A107:B107"/>
    <mergeCell ref="A108:B108"/>
    <mergeCell ref="A109:B109"/>
    <mergeCell ref="A78:A81"/>
    <mergeCell ref="A82:A85"/>
    <mergeCell ref="A86:A89"/>
    <mergeCell ref="A90:A93"/>
    <mergeCell ref="A94:A97"/>
    <mergeCell ref="A53:A57"/>
    <mergeCell ref="A62:A65"/>
    <mergeCell ref="A66:A69"/>
    <mergeCell ref="A70:A73"/>
    <mergeCell ref="A74:A77"/>
    <mergeCell ref="A26:A30"/>
    <mergeCell ref="A32:A36"/>
    <mergeCell ref="A37:A38"/>
    <mergeCell ref="A40:A45"/>
    <mergeCell ref="A46:A52"/>
    <mergeCell ref="B2:F2"/>
    <mergeCell ref="A4:A14"/>
    <mergeCell ref="A17:A19"/>
    <mergeCell ref="A20:A21"/>
    <mergeCell ref="A22:A25"/>
  </mergeCells>
  <printOptions horizontalCentered="1" verticalCentered="1"/>
  <pageMargins left="0.7" right="0.7" top="0.75" bottom="0.75" header="0.511811023622047" footer="0.511811023622047"/>
  <pageSetup paperSize="9" scale="35"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Hoja1!$D$3:$D$6</xm:f>
          </x14:formula1>
          <x14:formula2>
            <xm:f>0</xm:f>
          </x14:formula2>
          <xm:sqref>B60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EB1048"/>
  <sheetViews>
    <sheetView topLeftCell="A17" zoomScale="80" zoomScaleNormal="80" workbookViewId="0">
      <selection activeCell="D9" sqref="D9"/>
    </sheetView>
  </sheetViews>
  <sheetFormatPr baseColWidth="10" defaultColWidth="14.44140625" defaultRowHeight="14.4" x14ac:dyDescent="0.3"/>
  <cols>
    <col min="1" max="1" width="32.5546875" customWidth="1"/>
    <col min="2" max="2" width="38" customWidth="1"/>
    <col min="3" max="3" width="14.109375" customWidth="1"/>
    <col min="4" max="4" width="14.88671875" customWidth="1"/>
    <col min="5" max="6" width="13.33203125" customWidth="1"/>
    <col min="7" max="7" width="14" customWidth="1"/>
    <col min="8" max="14" width="13.33203125" customWidth="1"/>
    <col min="15" max="15" width="16.5546875" customWidth="1"/>
    <col min="16" max="16" width="16.6640625" customWidth="1"/>
    <col min="17" max="17" width="16.33203125" customWidth="1"/>
    <col min="18" max="21" width="10.6640625" style="23" customWidth="1"/>
    <col min="22" max="120" width="14.44140625" style="23"/>
  </cols>
  <sheetData>
    <row r="1" spans="1:1015 1044:2030 2059:3045 3074:4089 4118:5104 5133:6119 6148:7163 7192:8178 8207:9193 9222:10237 10266:11252 11281:12267 12296:13311 13340:14326 14355:15341 15370:16356" s="23" customFormat="1" ht="13.5" customHeight="1" x14ac:dyDescent="0.3">
      <c r="EO1" s="13"/>
      <c r="FR1" s="13"/>
      <c r="GU1" s="13"/>
      <c r="HX1" s="13"/>
      <c r="JA1" s="13"/>
      <c r="KD1" s="13"/>
      <c r="LG1" s="13"/>
      <c r="MJ1" s="13"/>
      <c r="NM1" s="13"/>
      <c r="OP1" s="13"/>
      <c r="PS1" s="13"/>
      <c r="QV1" s="13"/>
      <c r="RY1" s="13"/>
      <c r="TB1" s="13"/>
      <c r="UE1" s="13"/>
      <c r="VH1" s="13"/>
      <c r="WK1" s="13"/>
      <c r="XN1" s="13"/>
      <c r="YQ1" s="13"/>
      <c r="ZT1" s="13"/>
      <c r="AAW1" s="13"/>
      <c r="ABZ1" s="13"/>
      <c r="ADC1" s="13"/>
      <c r="AEF1" s="13"/>
      <c r="AFI1" s="13"/>
      <c r="AGL1" s="13"/>
      <c r="AHO1" s="13"/>
      <c r="AIR1" s="13"/>
      <c r="AJU1" s="13"/>
      <c r="AKX1" s="13"/>
      <c r="AMA1" s="13"/>
      <c r="AND1" s="13"/>
      <c r="AOG1" s="13"/>
      <c r="APJ1" s="13"/>
      <c r="AQM1" s="13"/>
      <c r="ARP1" s="13"/>
      <c r="ASS1" s="13"/>
      <c r="ATV1" s="13"/>
      <c r="AUY1" s="13"/>
      <c r="AWB1" s="13"/>
      <c r="AXE1" s="13"/>
      <c r="AYH1" s="13"/>
      <c r="AZK1" s="13"/>
      <c r="BAN1" s="13"/>
      <c r="BBQ1" s="13"/>
      <c r="BCT1" s="13"/>
      <c r="BDW1" s="13"/>
      <c r="BEZ1" s="13"/>
      <c r="BGC1" s="13"/>
      <c r="BHF1" s="13"/>
      <c r="BII1" s="13"/>
      <c r="BJL1" s="13"/>
      <c r="BKO1" s="13"/>
      <c r="BLR1" s="13"/>
      <c r="BMU1" s="13"/>
      <c r="BNX1" s="13"/>
      <c r="BPA1" s="13"/>
      <c r="BQD1" s="13"/>
      <c r="BRG1" s="13"/>
      <c r="BSJ1" s="13"/>
      <c r="BTM1" s="13"/>
      <c r="BUP1" s="13"/>
      <c r="BVS1" s="13"/>
      <c r="BWV1" s="13"/>
      <c r="BXY1" s="13"/>
      <c r="BZB1" s="13"/>
      <c r="CAE1" s="13"/>
      <c r="CBH1" s="13"/>
      <c r="CCK1" s="13"/>
      <c r="CDN1" s="13"/>
      <c r="CEQ1" s="13"/>
      <c r="CFT1" s="13"/>
      <c r="CGW1" s="13"/>
      <c r="CHZ1" s="13"/>
      <c r="CJC1" s="13"/>
      <c r="CKF1" s="13"/>
      <c r="CLI1" s="13"/>
      <c r="CML1" s="13"/>
      <c r="CNO1" s="13"/>
      <c r="COR1" s="13"/>
      <c r="CPU1" s="13"/>
      <c r="CQX1" s="13"/>
      <c r="CSA1" s="13"/>
      <c r="CTD1" s="13"/>
      <c r="CUG1" s="13"/>
      <c r="CVJ1" s="13"/>
      <c r="CWM1" s="13"/>
      <c r="CXP1" s="13"/>
      <c r="CYS1" s="13"/>
      <c r="CZV1" s="13"/>
      <c r="DAY1" s="13"/>
      <c r="DCB1" s="13"/>
      <c r="DDE1" s="13"/>
      <c r="DEH1" s="13"/>
      <c r="DFK1" s="13"/>
      <c r="DGN1" s="13"/>
      <c r="DHQ1" s="13"/>
      <c r="DIT1" s="13"/>
      <c r="DJW1" s="13"/>
      <c r="DKZ1" s="13"/>
      <c r="DMC1" s="13"/>
      <c r="DNF1" s="13"/>
      <c r="DOI1" s="13"/>
      <c r="DPL1" s="13"/>
      <c r="DQO1" s="13"/>
      <c r="DRR1" s="13"/>
      <c r="DSU1" s="13"/>
      <c r="DTX1" s="13"/>
      <c r="DVA1" s="13"/>
      <c r="DWD1" s="13"/>
      <c r="DXG1" s="13"/>
      <c r="DYJ1" s="13"/>
      <c r="DZM1" s="13"/>
      <c r="EAP1" s="13"/>
      <c r="EBS1" s="13"/>
      <c r="ECV1" s="13"/>
      <c r="EDY1" s="13"/>
      <c r="EFB1" s="13"/>
      <c r="EGE1" s="13"/>
      <c r="EHH1" s="13"/>
      <c r="EIK1" s="13"/>
      <c r="EJN1" s="13"/>
      <c r="EKQ1" s="13"/>
      <c r="ELT1" s="13"/>
      <c r="EMW1" s="13"/>
      <c r="ENZ1" s="13"/>
      <c r="EPC1" s="13"/>
      <c r="EQF1" s="13"/>
      <c r="ERI1" s="13"/>
      <c r="ESL1" s="13"/>
      <c r="ETO1" s="13"/>
      <c r="EUR1" s="13"/>
      <c r="EVU1" s="13"/>
      <c r="EWX1" s="13"/>
      <c r="EYA1" s="13"/>
      <c r="EZD1" s="13"/>
      <c r="FAG1" s="13"/>
      <c r="FBJ1" s="13"/>
      <c r="FCM1" s="13"/>
      <c r="FDP1" s="13"/>
      <c r="FES1" s="13"/>
      <c r="FFV1" s="13"/>
      <c r="FGY1" s="13"/>
      <c r="FIB1" s="13"/>
      <c r="FJE1" s="13"/>
      <c r="FKH1" s="13"/>
      <c r="FLK1" s="13"/>
      <c r="FMN1" s="13"/>
      <c r="FNQ1" s="13"/>
      <c r="FOT1" s="13"/>
      <c r="FPW1" s="13"/>
      <c r="FQZ1" s="13"/>
      <c r="FSC1" s="13"/>
      <c r="FTF1" s="13"/>
      <c r="FUI1" s="13"/>
      <c r="FVL1" s="13"/>
      <c r="FWO1" s="13"/>
      <c r="FXR1" s="13"/>
      <c r="FYU1" s="13"/>
      <c r="FZX1" s="13"/>
      <c r="GBA1" s="13"/>
      <c r="GCD1" s="13"/>
      <c r="GDG1" s="13"/>
      <c r="GEJ1" s="13"/>
      <c r="GFM1" s="13"/>
      <c r="GGP1" s="13"/>
      <c r="GHS1" s="13"/>
      <c r="GIV1" s="13"/>
      <c r="GJY1" s="13"/>
      <c r="GLB1" s="13"/>
      <c r="GME1" s="13"/>
      <c r="GNH1" s="13"/>
      <c r="GOK1" s="13"/>
      <c r="GPN1" s="13"/>
      <c r="GQQ1" s="13"/>
      <c r="GRT1" s="13"/>
      <c r="GSW1" s="13"/>
      <c r="GTZ1" s="13"/>
      <c r="GVC1" s="13"/>
      <c r="GWF1" s="13"/>
      <c r="GXI1" s="13"/>
      <c r="GYL1" s="13"/>
      <c r="GZO1" s="13"/>
      <c r="HAR1" s="13"/>
      <c r="HBU1" s="13"/>
      <c r="HCX1" s="13"/>
      <c r="HEA1" s="13"/>
      <c r="HFD1" s="13"/>
      <c r="HGG1" s="13"/>
      <c r="HHJ1" s="13"/>
      <c r="HIM1" s="13"/>
      <c r="HJP1" s="13"/>
      <c r="HKS1" s="13"/>
      <c r="HLV1" s="13"/>
      <c r="HMY1" s="13"/>
      <c r="HOB1" s="13"/>
      <c r="HPE1" s="13"/>
      <c r="HQH1" s="13"/>
      <c r="HRK1" s="13"/>
      <c r="HSN1" s="13"/>
      <c r="HTQ1" s="13"/>
      <c r="HUT1" s="13"/>
      <c r="HVW1" s="13"/>
      <c r="HWZ1" s="13"/>
      <c r="HYC1" s="13"/>
      <c r="HZF1" s="13"/>
      <c r="IAI1" s="13"/>
      <c r="IBL1" s="13"/>
      <c r="ICO1" s="13"/>
      <c r="IDR1" s="13"/>
      <c r="IEU1" s="13"/>
      <c r="IFX1" s="13"/>
      <c r="IHA1" s="13"/>
      <c r="IID1" s="13"/>
      <c r="IJG1" s="13"/>
      <c r="IKJ1" s="13"/>
      <c r="ILM1" s="13"/>
      <c r="IMP1" s="13"/>
      <c r="INS1" s="13"/>
      <c r="IOV1" s="13"/>
      <c r="IPY1" s="13"/>
      <c r="IRB1" s="13"/>
      <c r="ISE1" s="13"/>
      <c r="ITH1" s="13"/>
      <c r="IUK1" s="13"/>
      <c r="IVN1" s="13"/>
      <c r="IWQ1" s="13"/>
      <c r="IXT1" s="13"/>
      <c r="IYW1" s="13"/>
      <c r="IZZ1" s="13"/>
      <c r="JBC1" s="13"/>
      <c r="JCF1" s="13"/>
      <c r="JDI1" s="13"/>
      <c r="JEL1" s="13"/>
      <c r="JFO1" s="13"/>
      <c r="JGR1" s="13"/>
      <c r="JHU1" s="13"/>
      <c r="JIX1" s="13"/>
      <c r="JKA1" s="13"/>
      <c r="JLD1" s="13"/>
      <c r="JMG1" s="13"/>
      <c r="JNJ1" s="13"/>
      <c r="JOM1" s="13"/>
      <c r="JPP1" s="13"/>
      <c r="JQS1" s="13"/>
      <c r="JRV1" s="13"/>
      <c r="JSY1" s="13"/>
      <c r="JUB1" s="13"/>
      <c r="JVE1" s="13"/>
      <c r="JWH1" s="13"/>
      <c r="JXK1" s="13"/>
      <c r="JYN1" s="13"/>
      <c r="JZQ1" s="13"/>
      <c r="KAT1" s="13"/>
      <c r="KBW1" s="13"/>
      <c r="KCZ1" s="13"/>
      <c r="KEC1" s="13"/>
      <c r="KFF1" s="13"/>
      <c r="KGI1" s="13"/>
      <c r="KHL1" s="13"/>
      <c r="KIO1" s="13"/>
      <c r="KJR1" s="13"/>
      <c r="KKU1" s="13"/>
      <c r="KLX1" s="13"/>
      <c r="KNA1" s="13"/>
      <c r="KOD1" s="13"/>
      <c r="KPG1" s="13"/>
      <c r="KQJ1" s="13"/>
      <c r="KRM1" s="13"/>
      <c r="KSP1" s="13"/>
      <c r="KTS1" s="13"/>
      <c r="KUV1" s="13"/>
      <c r="KVY1" s="13"/>
      <c r="KXB1" s="13"/>
      <c r="KYE1" s="13"/>
      <c r="KZH1" s="13"/>
      <c r="LAK1" s="13"/>
      <c r="LBN1" s="13"/>
      <c r="LCQ1" s="13"/>
      <c r="LDT1" s="13"/>
      <c r="LEW1" s="13"/>
      <c r="LFZ1" s="13"/>
      <c r="LHC1" s="13"/>
      <c r="LIF1" s="13"/>
      <c r="LJI1" s="13"/>
      <c r="LKL1" s="13"/>
      <c r="LLO1" s="13"/>
      <c r="LMR1" s="13"/>
      <c r="LNU1" s="13"/>
      <c r="LOX1" s="13"/>
      <c r="LQA1" s="13"/>
      <c r="LRD1" s="13"/>
      <c r="LSG1" s="13"/>
      <c r="LTJ1" s="13"/>
      <c r="LUM1" s="13"/>
      <c r="LVP1" s="13"/>
      <c r="LWS1" s="13"/>
      <c r="LXV1" s="13"/>
      <c r="LYY1" s="13"/>
      <c r="MAB1" s="13"/>
      <c r="MBE1" s="13"/>
      <c r="MCH1" s="13"/>
      <c r="MDK1" s="13"/>
      <c r="MEN1" s="13"/>
      <c r="MFQ1" s="13"/>
      <c r="MGT1" s="13"/>
      <c r="MHW1" s="13"/>
      <c r="MIZ1" s="13"/>
      <c r="MKC1" s="13"/>
      <c r="MLF1" s="13"/>
      <c r="MMI1" s="13"/>
      <c r="MNL1" s="13"/>
      <c r="MOO1" s="13"/>
      <c r="MPR1" s="13"/>
      <c r="MQU1" s="13"/>
      <c r="MRX1" s="13"/>
      <c r="MTA1" s="13"/>
      <c r="MUD1" s="13"/>
      <c r="MVG1" s="13"/>
      <c r="MWJ1" s="13"/>
      <c r="MXM1" s="13"/>
      <c r="MYP1" s="13"/>
      <c r="MZS1" s="13"/>
      <c r="NAV1" s="13"/>
      <c r="NBY1" s="13"/>
      <c r="NDB1" s="13"/>
      <c r="NEE1" s="13"/>
      <c r="NFH1" s="13"/>
      <c r="NGK1" s="13"/>
      <c r="NHN1" s="13"/>
      <c r="NIQ1" s="13"/>
      <c r="NJT1" s="13"/>
      <c r="NKW1" s="13"/>
      <c r="NLZ1" s="13"/>
      <c r="NNC1" s="13"/>
      <c r="NOF1" s="13"/>
      <c r="NPI1" s="13"/>
      <c r="NQL1" s="13"/>
      <c r="NRO1" s="13"/>
      <c r="NSR1" s="13"/>
      <c r="NTU1" s="13"/>
      <c r="NUX1" s="13"/>
      <c r="NWA1" s="13"/>
      <c r="NXD1" s="13"/>
      <c r="NYG1" s="13"/>
      <c r="NZJ1" s="13"/>
      <c r="OAM1" s="13"/>
      <c r="OBP1" s="13"/>
      <c r="OCS1" s="13"/>
      <c r="ODV1" s="13"/>
      <c r="OEY1" s="13"/>
      <c r="OGB1" s="13"/>
      <c r="OHE1" s="13"/>
      <c r="OIH1" s="13"/>
      <c r="OJK1" s="13"/>
      <c r="OKN1" s="13"/>
      <c r="OLQ1" s="13"/>
      <c r="OMT1" s="13"/>
      <c r="ONW1" s="13"/>
      <c r="OOZ1" s="13"/>
      <c r="OQC1" s="13"/>
      <c r="ORF1" s="13"/>
      <c r="OSI1" s="13"/>
      <c r="OTL1" s="13"/>
      <c r="OUO1" s="13"/>
      <c r="OVR1" s="13"/>
      <c r="OWU1" s="13"/>
      <c r="OXX1" s="13"/>
      <c r="OZA1" s="13"/>
      <c r="PAD1" s="13"/>
      <c r="PBG1" s="13"/>
      <c r="PCJ1" s="13"/>
      <c r="PDM1" s="13"/>
      <c r="PEP1" s="13"/>
      <c r="PFS1" s="13"/>
      <c r="PGV1" s="13"/>
      <c r="PHY1" s="13"/>
      <c r="PJB1" s="13"/>
      <c r="PKE1" s="13"/>
      <c r="PLH1" s="13"/>
      <c r="PMK1" s="13"/>
      <c r="PNN1" s="13"/>
      <c r="POQ1" s="13"/>
      <c r="PPT1" s="13"/>
      <c r="PQW1" s="13"/>
      <c r="PRZ1" s="13"/>
      <c r="PTC1" s="13"/>
      <c r="PUF1" s="13"/>
      <c r="PVI1" s="13"/>
      <c r="PWL1" s="13"/>
      <c r="PXO1" s="13"/>
      <c r="PYR1" s="13"/>
      <c r="PZU1" s="13"/>
      <c r="QAX1" s="13"/>
      <c r="QCA1" s="13"/>
      <c r="QDD1" s="13"/>
      <c r="QEG1" s="13"/>
      <c r="QFJ1" s="13"/>
      <c r="QGM1" s="13"/>
      <c r="QHP1" s="13"/>
      <c r="QIS1" s="13"/>
      <c r="QJV1" s="13"/>
      <c r="QKY1" s="13"/>
      <c r="QMB1" s="13"/>
      <c r="QNE1" s="13"/>
      <c r="QOH1" s="13"/>
      <c r="QPK1" s="13"/>
      <c r="QQN1" s="13"/>
      <c r="QRQ1" s="13"/>
      <c r="QST1" s="13"/>
      <c r="QTW1" s="13"/>
      <c r="QUZ1" s="13"/>
      <c r="QWC1" s="13"/>
      <c r="QXF1" s="13"/>
      <c r="QYI1" s="13"/>
      <c r="QZL1" s="13"/>
      <c r="RAO1" s="13"/>
      <c r="RBR1" s="13"/>
      <c r="RCU1" s="13"/>
      <c r="RDX1" s="13"/>
      <c r="RFA1" s="13"/>
      <c r="RGD1" s="13"/>
      <c r="RHG1" s="13"/>
      <c r="RIJ1" s="13"/>
      <c r="RJM1" s="13"/>
      <c r="RKP1" s="13"/>
      <c r="RLS1" s="13"/>
      <c r="RMV1" s="13"/>
      <c r="RNY1" s="13"/>
      <c r="RPB1" s="13"/>
      <c r="RQE1" s="13"/>
      <c r="RRH1" s="13"/>
      <c r="RSK1" s="13"/>
      <c r="RTN1" s="13"/>
      <c r="RUQ1" s="13"/>
      <c r="RVT1" s="13"/>
      <c r="RWW1" s="13"/>
      <c r="RXZ1" s="13"/>
      <c r="RZC1" s="13"/>
      <c r="SAF1" s="13"/>
      <c r="SBI1" s="13"/>
      <c r="SCL1" s="13"/>
      <c r="SDO1" s="13"/>
      <c r="SER1" s="13"/>
      <c r="SFU1" s="13"/>
      <c r="SGX1" s="13"/>
      <c r="SIA1" s="13"/>
      <c r="SJD1" s="13"/>
      <c r="SKG1" s="13"/>
      <c r="SLJ1" s="13"/>
      <c r="SMM1" s="13"/>
      <c r="SNP1" s="13"/>
      <c r="SOS1" s="13"/>
      <c r="SPV1" s="13"/>
      <c r="SQY1" s="13"/>
      <c r="SSB1" s="13"/>
      <c r="STE1" s="13"/>
      <c r="SUH1" s="13"/>
      <c r="SVK1" s="13"/>
      <c r="SWN1" s="13"/>
      <c r="SXQ1" s="13"/>
      <c r="SYT1" s="13"/>
      <c r="SZW1" s="13"/>
      <c r="TAZ1" s="13"/>
      <c r="TCC1" s="13"/>
      <c r="TDF1" s="13"/>
      <c r="TEI1" s="13"/>
      <c r="TFL1" s="13"/>
      <c r="TGO1" s="13"/>
      <c r="THR1" s="13"/>
      <c r="TIU1" s="13"/>
      <c r="TJX1" s="13"/>
      <c r="TLA1" s="13"/>
      <c r="TMD1" s="13"/>
      <c r="TNG1" s="13"/>
      <c r="TOJ1" s="13"/>
      <c r="TPM1" s="13"/>
      <c r="TQP1" s="13"/>
      <c r="TRS1" s="13"/>
      <c r="TSV1" s="13"/>
      <c r="TTY1" s="13"/>
      <c r="TVB1" s="13"/>
      <c r="TWE1" s="13"/>
      <c r="TXH1" s="13"/>
      <c r="TYK1" s="13"/>
      <c r="TZN1" s="13"/>
      <c r="UAQ1" s="13"/>
      <c r="UBT1" s="13"/>
      <c r="UCW1" s="13"/>
      <c r="UDZ1" s="13"/>
      <c r="UFC1" s="13"/>
      <c r="UGF1" s="13"/>
      <c r="UHI1" s="13"/>
      <c r="UIL1" s="13"/>
      <c r="UJO1" s="13"/>
      <c r="UKR1" s="13"/>
      <c r="ULU1" s="13"/>
      <c r="UMX1" s="13"/>
      <c r="UOA1" s="13"/>
      <c r="UPD1" s="13"/>
      <c r="UQG1" s="13"/>
      <c r="URJ1" s="13"/>
      <c r="USM1" s="13"/>
      <c r="UTP1" s="13"/>
      <c r="UUS1" s="13"/>
      <c r="UVV1" s="13"/>
      <c r="UWY1" s="13"/>
      <c r="UYB1" s="13"/>
      <c r="UZE1" s="13"/>
      <c r="VAH1" s="13"/>
      <c r="VBK1" s="13"/>
      <c r="VCN1" s="13"/>
      <c r="VDQ1" s="13"/>
      <c r="VET1" s="13"/>
      <c r="VFW1" s="13"/>
      <c r="VGZ1" s="13"/>
      <c r="VIC1" s="13"/>
      <c r="VJF1" s="13"/>
      <c r="VKI1" s="13"/>
      <c r="VLL1" s="13"/>
      <c r="VMO1" s="13"/>
      <c r="VNR1" s="13"/>
      <c r="VOU1" s="13"/>
      <c r="VPX1" s="13"/>
      <c r="VRA1" s="13"/>
      <c r="VSD1" s="13"/>
      <c r="VTG1" s="13"/>
      <c r="VUJ1" s="13"/>
      <c r="VVM1" s="13"/>
      <c r="VWP1" s="13"/>
      <c r="VXS1" s="13"/>
      <c r="VYV1" s="13"/>
      <c r="VZY1" s="13"/>
      <c r="WBB1" s="13"/>
      <c r="WCE1" s="13"/>
      <c r="WDH1" s="13"/>
      <c r="WEK1" s="13"/>
      <c r="WFN1" s="13"/>
      <c r="WGQ1" s="13"/>
      <c r="WHT1" s="13"/>
      <c r="WIW1" s="13"/>
      <c r="WJZ1" s="13"/>
      <c r="WLC1" s="13"/>
      <c r="WMF1" s="13"/>
      <c r="WNI1" s="13"/>
      <c r="WOL1" s="13"/>
      <c r="WPO1" s="13"/>
      <c r="WQR1" s="13"/>
      <c r="WRU1" s="13"/>
      <c r="WSX1" s="13"/>
      <c r="WUA1" s="13"/>
      <c r="WVD1" s="13"/>
      <c r="WWG1" s="13"/>
      <c r="WXJ1" s="13"/>
      <c r="WYM1" s="13"/>
      <c r="WZP1" s="13"/>
      <c r="XAS1" s="13"/>
      <c r="XBV1" s="13"/>
      <c r="XCY1" s="13"/>
      <c r="XEB1" s="13"/>
    </row>
    <row r="2" spans="1:1015 1044:2030 2059:3045 3074:4089 4118:5104 5133:6119 6148:7163 7192:8178 8207:9193 9222:10237 10266:11252 11281:12267 12296:13311 13340:14326 14355:15341 15370:16356" ht="40.5" customHeight="1" x14ac:dyDescent="0.3">
      <c r="A2" s="41" t="str">
        <f>'INFO INICIAL'!C2</f>
        <v>NOMBRE PROYECTO</v>
      </c>
      <c r="B2" s="5" t="s">
        <v>286</v>
      </c>
      <c r="C2" s="5"/>
      <c r="D2" s="5"/>
      <c r="E2" s="5"/>
      <c r="F2" s="5"/>
      <c r="G2" s="5"/>
      <c r="H2" s="23"/>
      <c r="I2" s="23"/>
      <c r="J2" s="23"/>
      <c r="K2" s="23"/>
      <c r="L2" s="23"/>
      <c r="M2" s="23"/>
      <c r="N2" s="23"/>
      <c r="O2" s="23"/>
      <c r="P2" s="23"/>
      <c r="Q2" s="23"/>
    </row>
    <row r="3" spans="1:1015 1044:2030 2059:3045 3074:4089 4118:5104 5133:6119 6148:7163 7192:8178 8207:9193 9222:10237 10266:11252 11281:12267 12296:13311 13340:14326 14355:15341 15370:16356" ht="15" customHeight="1" x14ac:dyDescent="0.3">
      <c r="A3" s="23"/>
      <c r="B3" s="23"/>
      <c r="C3" s="23"/>
      <c r="D3" s="23"/>
      <c r="E3" s="23"/>
      <c r="F3" s="23"/>
      <c r="G3" s="23"/>
      <c r="H3" s="23"/>
      <c r="J3" s="23"/>
      <c r="K3" s="23"/>
      <c r="L3" s="23"/>
      <c r="M3" s="23"/>
      <c r="N3" s="23"/>
      <c r="O3" s="23"/>
      <c r="P3" s="23"/>
      <c r="Q3" s="23"/>
    </row>
    <row r="4" spans="1:1015 1044:2030 2059:3045 3074:4089 4118:5104 5133:6119 6148:7163 7192:8178 8207:9193 9222:10237 10266:11252 11281:12267 12296:13311 13340:14326 14355:15341 15370:16356" ht="16.5" customHeight="1" x14ac:dyDescent="0.3">
      <c r="A4" s="139" t="s">
        <v>287</v>
      </c>
      <c r="B4" s="139" t="s">
        <v>288</v>
      </c>
      <c r="C4" s="104" t="s">
        <v>112</v>
      </c>
      <c r="D4" s="104" t="s">
        <v>113</v>
      </c>
      <c r="E4" s="104" t="s">
        <v>114</v>
      </c>
      <c r="F4" s="104" t="s">
        <v>115</v>
      </c>
      <c r="G4" s="104" t="s">
        <v>116</v>
      </c>
      <c r="H4" s="104" t="s">
        <v>117</v>
      </c>
      <c r="I4" s="104" t="s">
        <v>118</v>
      </c>
      <c r="J4" s="104" t="s">
        <v>119</v>
      </c>
      <c r="K4" s="104" t="s">
        <v>120</v>
      </c>
      <c r="L4" s="104" t="s">
        <v>121</v>
      </c>
      <c r="M4" s="104" t="s">
        <v>122</v>
      </c>
      <c r="N4" s="104" t="s">
        <v>123</v>
      </c>
      <c r="O4" s="116" t="s">
        <v>289</v>
      </c>
      <c r="P4" s="116" t="s">
        <v>290</v>
      </c>
      <c r="Q4" s="140" t="s">
        <v>291</v>
      </c>
    </row>
    <row r="5" spans="1:1015 1044:2030 2059:3045 3074:4089 4118:5104 5133:6119 6148:7163 7192:8178 8207:9193 9222:10237 10266:11252 11281:12267 12296:13311 13340:14326 14355:15341 15370:16356" ht="15.75" customHeight="1" x14ac:dyDescent="0.3">
      <c r="A5" s="233"/>
      <c r="B5" s="141" t="s">
        <v>292</v>
      </c>
      <c r="C5" s="107">
        <v>0</v>
      </c>
      <c r="D5" s="107">
        <v>0</v>
      </c>
      <c r="E5" s="107">
        <v>0</v>
      </c>
      <c r="F5" s="107">
        <v>0</v>
      </c>
      <c r="G5" s="107">
        <v>0</v>
      </c>
      <c r="H5" s="107">
        <v>0</v>
      </c>
      <c r="I5" s="107">
        <v>0</v>
      </c>
      <c r="J5" s="107">
        <v>0</v>
      </c>
      <c r="K5" s="107">
        <v>0</v>
      </c>
      <c r="L5" s="107">
        <v>0</v>
      </c>
      <c r="M5" s="107">
        <v>0</v>
      </c>
      <c r="N5" s="107">
        <v>0</v>
      </c>
      <c r="O5" s="136">
        <f>SUM(C5:N5)</f>
        <v>0</v>
      </c>
      <c r="P5" s="107">
        <f>O5</f>
        <v>0</v>
      </c>
      <c r="Q5" s="142">
        <f>P5</f>
        <v>0</v>
      </c>
    </row>
    <row r="6" spans="1:1015 1044:2030 2059:3045 3074:4089 4118:5104 5133:6119 6148:7163 7192:8178 8207:9193 9222:10237 10266:11252 11281:12267 12296:13311 13340:14326 14355:15341 15370:16356" ht="15" customHeight="1" x14ac:dyDescent="0.3">
      <c r="A6" s="233"/>
      <c r="B6" s="141" t="s">
        <v>293</v>
      </c>
      <c r="C6" s="107">
        <v>0</v>
      </c>
      <c r="D6" s="107">
        <v>0</v>
      </c>
      <c r="E6" s="107">
        <v>0</v>
      </c>
      <c r="F6" s="107">
        <v>0</v>
      </c>
      <c r="G6" s="107">
        <v>0</v>
      </c>
      <c r="H6" s="107">
        <v>0</v>
      </c>
      <c r="I6" s="107">
        <v>0</v>
      </c>
      <c r="J6" s="107">
        <v>0</v>
      </c>
      <c r="K6" s="107">
        <v>0</v>
      </c>
      <c r="L6" s="107">
        <v>0</v>
      </c>
      <c r="M6" s="107">
        <v>0</v>
      </c>
      <c r="N6" s="107">
        <v>0</v>
      </c>
      <c r="O6" s="136">
        <f>IFERROR(SUM(C7:N7)/SUM(C5:N5),0)</f>
        <v>0</v>
      </c>
      <c r="P6" s="107">
        <f>O6</f>
        <v>0</v>
      </c>
      <c r="Q6" s="142">
        <f>P6</f>
        <v>0</v>
      </c>
    </row>
    <row r="7" spans="1:1015 1044:2030 2059:3045 3074:4089 4118:5104 5133:6119 6148:7163 7192:8178 8207:9193 9222:10237 10266:11252 11281:12267 12296:13311 13340:14326 14355:15341 15370:16356" ht="15.75" customHeight="1" x14ac:dyDescent="0.3">
      <c r="A7" s="233"/>
      <c r="B7" s="141" t="s">
        <v>294</v>
      </c>
      <c r="C7" s="136">
        <f t="shared" ref="C7:N7" si="0">C5*C6</f>
        <v>0</v>
      </c>
      <c r="D7" s="136">
        <f t="shared" si="0"/>
        <v>0</v>
      </c>
      <c r="E7" s="136">
        <f t="shared" si="0"/>
        <v>0</v>
      </c>
      <c r="F7" s="136">
        <f t="shared" si="0"/>
        <v>0</v>
      </c>
      <c r="G7" s="136">
        <f t="shared" si="0"/>
        <v>0</v>
      </c>
      <c r="H7" s="136">
        <f t="shared" si="0"/>
        <v>0</v>
      </c>
      <c r="I7" s="136">
        <f t="shared" si="0"/>
        <v>0</v>
      </c>
      <c r="J7" s="136">
        <f t="shared" si="0"/>
        <v>0</v>
      </c>
      <c r="K7" s="136">
        <f t="shared" si="0"/>
        <v>0</v>
      </c>
      <c r="L7" s="136">
        <f t="shared" si="0"/>
        <v>0</v>
      </c>
      <c r="M7" s="136">
        <f t="shared" si="0"/>
        <v>0</v>
      </c>
      <c r="N7" s="136">
        <f t="shared" si="0"/>
        <v>0</v>
      </c>
      <c r="O7" s="136">
        <f>O6*O5</f>
        <v>0</v>
      </c>
      <c r="P7" s="136">
        <f>P5*P6</f>
        <v>0</v>
      </c>
      <c r="Q7" s="143">
        <f>Q5*Q6</f>
        <v>0</v>
      </c>
    </row>
    <row r="8" spans="1:1015 1044:2030 2059:3045 3074:4089 4118:5104 5133:6119 6148:7163 7192:8178 8207:9193 9222:10237 10266:11252 11281:12267 12296:13311 13340:14326 14355:15341 15370:16356" ht="15.75" customHeight="1" x14ac:dyDescent="0.3">
      <c r="A8" s="233"/>
      <c r="B8" s="141" t="s">
        <v>295</v>
      </c>
      <c r="C8" s="136">
        <f>C7*'PREVISIÓN GASTOS'!$B$60</f>
        <v>0</v>
      </c>
      <c r="D8" s="136">
        <f>D7*'PREVISIÓN GASTOS'!$B$60</f>
        <v>0</v>
      </c>
      <c r="E8" s="136">
        <f>E7*'PREVISIÓN GASTOS'!$B$60</f>
        <v>0</v>
      </c>
      <c r="F8" s="136">
        <f>F7*'PREVISIÓN GASTOS'!$B$60</f>
        <v>0</v>
      </c>
      <c r="G8" s="136">
        <f>G7*'PREVISIÓN GASTOS'!$B$60</f>
        <v>0</v>
      </c>
      <c r="H8" s="136">
        <f>H7*'PREVISIÓN GASTOS'!$B$60</f>
        <v>0</v>
      </c>
      <c r="I8" s="136">
        <f>I7*'PREVISIÓN GASTOS'!$B$60</f>
        <v>0</v>
      </c>
      <c r="J8" s="136">
        <f>J7*'PREVISIÓN GASTOS'!$B$60</f>
        <v>0</v>
      </c>
      <c r="K8" s="136">
        <f>K7*'PREVISIÓN GASTOS'!$B$60</f>
        <v>0</v>
      </c>
      <c r="L8" s="136">
        <f>L7*'PREVISIÓN GASTOS'!$B$60</f>
        <v>0</v>
      </c>
      <c r="M8" s="136">
        <f>M7*'PREVISIÓN GASTOS'!$B$60</f>
        <v>0</v>
      </c>
      <c r="N8" s="136">
        <f>N7*'PREVISIÓN GASTOS'!$B$60</f>
        <v>0</v>
      </c>
      <c r="O8" s="136">
        <f>O7*'PREVISIÓN GASTOS'!$B$60</f>
        <v>0</v>
      </c>
      <c r="P8" s="136">
        <f>P7*'PREVISIÓN GASTOS'!$B$60</f>
        <v>0</v>
      </c>
      <c r="Q8" s="143">
        <f>Q7*'PREVISIÓN GASTOS'!$B$60</f>
        <v>0</v>
      </c>
    </row>
    <row r="9" spans="1:1015 1044:2030 2059:3045 3074:4089 4118:5104 5133:6119 6148:7163 7192:8178 8207:9193 9222:10237 10266:11252 11281:12267 12296:13311 13340:14326 14355:15341 15370:16356" ht="15.75" customHeight="1" x14ac:dyDescent="0.3">
      <c r="A9" s="233"/>
      <c r="B9" s="141" t="s">
        <v>292</v>
      </c>
      <c r="C9" s="107">
        <v>0</v>
      </c>
      <c r="D9" s="107">
        <v>0</v>
      </c>
      <c r="E9" s="107">
        <v>0</v>
      </c>
      <c r="F9" s="107">
        <v>0</v>
      </c>
      <c r="G9" s="107">
        <v>0</v>
      </c>
      <c r="H9" s="107">
        <v>0</v>
      </c>
      <c r="I9" s="107">
        <v>0</v>
      </c>
      <c r="J9" s="107">
        <v>0</v>
      </c>
      <c r="K9" s="107">
        <v>0</v>
      </c>
      <c r="L9" s="107">
        <v>0</v>
      </c>
      <c r="M9" s="107">
        <v>0</v>
      </c>
      <c r="N9" s="107">
        <v>0</v>
      </c>
      <c r="O9" s="136">
        <f>SUM(C9:N9)</f>
        <v>0</v>
      </c>
      <c r="P9" s="107">
        <f>O9</f>
        <v>0</v>
      </c>
      <c r="Q9" s="142">
        <f>P9</f>
        <v>0</v>
      </c>
    </row>
    <row r="10" spans="1:1015 1044:2030 2059:3045 3074:4089 4118:5104 5133:6119 6148:7163 7192:8178 8207:9193 9222:10237 10266:11252 11281:12267 12296:13311 13340:14326 14355:15341 15370:16356" ht="15" customHeight="1" x14ac:dyDescent="0.3">
      <c r="A10" s="233"/>
      <c r="B10" s="141" t="s">
        <v>293</v>
      </c>
      <c r="C10" s="107">
        <v>0</v>
      </c>
      <c r="D10" s="107">
        <v>0</v>
      </c>
      <c r="E10" s="107">
        <v>0</v>
      </c>
      <c r="F10" s="107">
        <v>0</v>
      </c>
      <c r="G10" s="107">
        <v>0</v>
      </c>
      <c r="H10" s="107">
        <v>0</v>
      </c>
      <c r="I10" s="107">
        <v>0</v>
      </c>
      <c r="J10" s="107">
        <v>0</v>
      </c>
      <c r="K10" s="107">
        <v>0</v>
      </c>
      <c r="L10" s="107">
        <v>0</v>
      </c>
      <c r="M10" s="107">
        <v>0</v>
      </c>
      <c r="N10" s="107">
        <v>0</v>
      </c>
      <c r="O10" s="136">
        <f>IFERROR(SUM(C11:N11)/SUM(C9:N9),0)</f>
        <v>0</v>
      </c>
      <c r="P10" s="107">
        <f>O10</f>
        <v>0</v>
      </c>
      <c r="Q10" s="142">
        <f>P10</f>
        <v>0</v>
      </c>
    </row>
    <row r="11" spans="1:1015 1044:2030 2059:3045 3074:4089 4118:5104 5133:6119 6148:7163 7192:8178 8207:9193 9222:10237 10266:11252 11281:12267 12296:13311 13340:14326 14355:15341 15370:16356" ht="15.75" customHeight="1" x14ac:dyDescent="0.3">
      <c r="A11" s="233"/>
      <c r="B11" s="141" t="s">
        <v>294</v>
      </c>
      <c r="C11" s="136">
        <f t="shared" ref="C11:Q11" si="1">C9*C10</f>
        <v>0</v>
      </c>
      <c r="D11" s="136">
        <f t="shared" si="1"/>
        <v>0</v>
      </c>
      <c r="E11" s="136">
        <f t="shared" si="1"/>
        <v>0</v>
      </c>
      <c r="F11" s="136">
        <f t="shared" si="1"/>
        <v>0</v>
      </c>
      <c r="G11" s="136">
        <f t="shared" si="1"/>
        <v>0</v>
      </c>
      <c r="H11" s="136">
        <f t="shared" si="1"/>
        <v>0</v>
      </c>
      <c r="I11" s="136">
        <f t="shared" si="1"/>
        <v>0</v>
      </c>
      <c r="J11" s="136">
        <f t="shared" si="1"/>
        <v>0</v>
      </c>
      <c r="K11" s="136">
        <f t="shared" si="1"/>
        <v>0</v>
      </c>
      <c r="L11" s="136">
        <f t="shared" si="1"/>
        <v>0</v>
      </c>
      <c r="M11" s="136">
        <f t="shared" si="1"/>
        <v>0</v>
      </c>
      <c r="N11" s="136">
        <f t="shared" si="1"/>
        <v>0</v>
      </c>
      <c r="O11" s="136">
        <f t="shared" si="1"/>
        <v>0</v>
      </c>
      <c r="P11" s="136">
        <f t="shared" si="1"/>
        <v>0</v>
      </c>
      <c r="Q11" s="143">
        <f t="shared" si="1"/>
        <v>0</v>
      </c>
    </row>
    <row r="12" spans="1:1015 1044:2030 2059:3045 3074:4089 4118:5104 5133:6119 6148:7163 7192:8178 8207:9193 9222:10237 10266:11252 11281:12267 12296:13311 13340:14326 14355:15341 15370:16356" ht="15.75" customHeight="1" x14ac:dyDescent="0.3">
      <c r="A12" s="233"/>
      <c r="B12" s="141" t="s">
        <v>295</v>
      </c>
      <c r="C12" s="136">
        <f>C11*'PREVISIÓN GASTOS'!$B$60</f>
        <v>0</v>
      </c>
      <c r="D12" s="136">
        <f>D11*'PREVISIÓN GASTOS'!$B$60</f>
        <v>0</v>
      </c>
      <c r="E12" s="136">
        <f>E11*'PREVISIÓN GASTOS'!$B$60</f>
        <v>0</v>
      </c>
      <c r="F12" s="136">
        <f>F11*'PREVISIÓN GASTOS'!$B$60</f>
        <v>0</v>
      </c>
      <c r="G12" s="136">
        <f>G11*'PREVISIÓN GASTOS'!$B$60</f>
        <v>0</v>
      </c>
      <c r="H12" s="136">
        <f>H11*'PREVISIÓN GASTOS'!$B$60</f>
        <v>0</v>
      </c>
      <c r="I12" s="136">
        <f>I11*'PREVISIÓN GASTOS'!$B$60</f>
        <v>0</v>
      </c>
      <c r="J12" s="136">
        <f>J11*'PREVISIÓN GASTOS'!$B$60</f>
        <v>0</v>
      </c>
      <c r="K12" s="136">
        <f>K11*'PREVISIÓN GASTOS'!$B$60</f>
        <v>0</v>
      </c>
      <c r="L12" s="136">
        <f>L11*'PREVISIÓN GASTOS'!$B$60</f>
        <v>0</v>
      </c>
      <c r="M12" s="136">
        <f>M11*'PREVISIÓN GASTOS'!$B$60</f>
        <v>0</v>
      </c>
      <c r="N12" s="136">
        <f>N11*'PREVISIÓN GASTOS'!$B$60</f>
        <v>0</v>
      </c>
      <c r="O12" s="136">
        <f>O11*'PREVISIÓN GASTOS'!$B$60</f>
        <v>0</v>
      </c>
      <c r="P12" s="136">
        <f>P11*'PREVISIÓN GASTOS'!$B$60</f>
        <v>0</v>
      </c>
      <c r="Q12" s="143">
        <f>Q11*'PREVISIÓN GASTOS'!$B$60</f>
        <v>0</v>
      </c>
    </row>
    <row r="13" spans="1:1015 1044:2030 2059:3045 3074:4089 4118:5104 5133:6119 6148:7163 7192:8178 8207:9193 9222:10237 10266:11252 11281:12267 12296:13311 13340:14326 14355:15341 15370:16356" ht="15.75" customHeight="1" x14ac:dyDescent="0.3">
      <c r="A13" s="233"/>
      <c r="B13" s="141" t="s">
        <v>292</v>
      </c>
      <c r="C13" s="107">
        <v>0</v>
      </c>
      <c r="D13" s="107">
        <v>0</v>
      </c>
      <c r="E13" s="107">
        <v>0</v>
      </c>
      <c r="F13" s="107">
        <v>0</v>
      </c>
      <c r="G13" s="107">
        <v>0</v>
      </c>
      <c r="H13" s="107">
        <v>0</v>
      </c>
      <c r="I13" s="107">
        <v>0</v>
      </c>
      <c r="J13" s="107">
        <v>0</v>
      </c>
      <c r="K13" s="107">
        <v>0</v>
      </c>
      <c r="L13" s="107">
        <v>0</v>
      </c>
      <c r="M13" s="107">
        <v>0</v>
      </c>
      <c r="N13" s="107">
        <v>0</v>
      </c>
      <c r="O13" s="136">
        <f>SUM(C13:N13)</f>
        <v>0</v>
      </c>
      <c r="P13" s="107">
        <f>O13</f>
        <v>0</v>
      </c>
      <c r="Q13" s="142">
        <f>P13</f>
        <v>0</v>
      </c>
    </row>
    <row r="14" spans="1:1015 1044:2030 2059:3045 3074:4089 4118:5104 5133:6119 6148:7163 7192:8178 8207:9193 9222:10237 10266:11252 11281:12267 12296:13311 13340:14326 14355:15341 15370:16356" ht="15" customHeight="1" x14ac:dyDescent="0.3">
      <c r="A14" s="233"/>
      <c r="B14" s="141" t="s">
        <v>293</v>
      </c>
      <c r="C14" s="107">
        <v>0</v>
      </c>
      <c r="D14" s="107">
        <v>0</v>
      </c>
      <c r="E14" s="107">
        <v>0</v>
      </c>
      <c r="F14" s="107">
        <v>0</v>
      </c>
      <c r="G14" s="107">
        <v>0</v>
      </c>
      <c r="H14" s="107">
        <v>0</v>
      </c>
      <c r="I14" s="107">
        <v>0</v>
      </c>
      <c r="J14" s="107">
        <v>0</v>
      </c>
      <c r="K14" s="107">
        <v>0</v>
      </c>
      <c r="L14" s="107">
        <v>0</v>
      </c>
      <c r="M14" s="107">
        <v>0</v>
      </c>
      <c r="N14" s="107">
        <v>0</v>
      </c>
      <c r="O14" s="136">
        <f>IFERROR(SUM(C15:N15)/SUM(C13:N13),0)</f>
        <v>0</v>
      </c>
      <c r="P14" s="107">
        <f>O14</f>
        <v>0</v>
      </c>
      <c r="Q14" s="142">
        <f>P14</f>
        <v>0</v>
      </c>
    </row>
    <row r="15" spans="1:1015 1044:2030 2059:3045 3074:4089 4118:5104 5133:6119 6148:7163 7192:8178 8207:9193 9222:10237 10266:11252 11281:12267 12296:13311 13340:14326 14355:15341 15370:16356" ht="15.75" customHeight="1" x14ac:dyDescent="0.3">
      <c r="A15" s="233"/>
      <c r="B15" s="141" t="s">
        <v>294</v>
      </c>
      <c r="C15" s="136">
        <f t="shared" ref="C15:Q15" si="2">C13*C14</f>
        <v>0</v>
      </c>
      <c r="D15" s="136">
        <f t="shared" si="2"/>
        <v>0</v>
      </c>
      <c r="E15" s="136">
        <f t="shared" si="2"/>
        <v>0</v>
      </c>
      <c r="F15" s="136">
        <f t="shared" si="2"/>
        <v>0</v>
      </c>
      <c r="G15" s="136">
        <f t="shared" si="2"/>
        <v>0</v>
      </c>
      <c r="H15" s="136">
        <f t="shared" si="2"/>
        <v>0</v>
      </c>
      <c r="I15" s="136">
        <f t="shared" si="2"/>
        <v>0</v>
      </c>
      <c r="J15" s="136">
        <f t="shared" si="2"/>
        <v>0</v>
      </c>
      <c r="K15" s="136">
        <f t="shared" si="2"/>
        <v>0</v>
      </c>
      <c r="L15" s="136">
        <f t="shared" si="2"/>
        <v>0</v>
      </c>
      <c r="M15" s="136">
        <f t="shared" si="2"/>
        <v>0</v>
      </c>
      <c r="N15" s="136">
        <f t="shared" si="2"/>
        <v>0</v>
      </c>
      <c r="O15" s="136">
        <f t="shared" si="2"/>
        <v>0</v>
      </c>
      <c r="P15" s="136">
        <f t="shared" si="2"/>
        <v>0</v>
      </c>
      <c r="Q15" s="143">
        <f t="shared" si="2"/>
        <v>0</v>
      </c>
    </row>
    <row r="16" spans="1:1015 1044:2030 2059:3045 3074:4089 4118:5104 5133:6119 6148:7163 7192:8178 8207:9193 9222:10237 10266:11252 11281:12267 12296:13311 13340:14326 14355:15341 15370:16356" ht="15.75" customHeight="1" x14ac:dyDescent="0.3">
      <c r="A16" s="233"/>
      <c r="B16" s="141" t="s">
        <v>295</v>
      </c>
      <c r="C16" s="136">
        <f>C15*'PREVISIÓN GASTOS'!$B$60</f>
        <v>0</v>
      </c>
      <c r="D16" s="136">
        <f>D15*'PREVISIÓN GASTOS'!$B$60</f>
        <v>0</v>
      </c>
      <c r="E16" s="136">
        <f>E15*'PREVISIÓN GASTOS'!$B$60</f>
        <v>0</v>
      </c>
      <c r="F16" s="136">
        <f>F15*'PREVISIÓN GASTOS'!$B$60</f>
        <v>0</v>
      </c>
      <c r="G16" s="136">
        <f>G15*'PREVISIÓN GASTOS'!$B$60</f>
        <v>0</v>
      </c>
      <c r="H16" s="136">
        <f>H15*'PREVISIÓN GASTOS'!$B$60</f>
        <v>0</v>
      </c>
      <c r="I16" s="136">
        <f>I15*'PREVISIÓN GASTOS'!$B$60</f>
        <v>0</v>
      </c>
      <c r="J16" s="136">
        <f>J15*'PREVISIÓN GASTOS'!$B$60</f>
        <v>0</v>
      </c>
      <c r="K16" s="136">
        <f>K15*'PREVISIÓN GASTOS'!$B$60</f>
        <v>0</v>
      </c>
      <c r="L16" s="136">
        <f>L15*'PREVISIÓN GASTOS'!$B$60</f>
        <v>0</v>
      </c>
      <c r="M16" s="136">
        <f>M15*'PREVISIÓN GASTOS'!$B$60</f>
        <v>0</v>
      </c>
      <c r="N16" s="136">
        <f>N15*'PREVISIÓN GASTOS'!$B$60</f>
        <v>0</v>
      </c>
      <c r="O16" s="136">
        <f>O15*'PREVISIÓN GASTOS'!$B$60</f>
        <v>0</v>
      </c>
      <c r="P16" s="136">
        <f>P15*'PREVISIÓN GASTOS'!$B$60</f>
        <v>0</v>
      </c>
      <c r="Q16" s="143">
        <f>Q15*'PREVISIÓN GASTOS'!$B$60</f>
        <v>0</v>
      </c>
    </row>
    <row r="17" spans="1:17" ht="15.75" customHeight="1" x14ac:dyDescent="0.3">
      <c r="A17" s="233"/>
      <c r="B17" s="141" t="s">
        <v>292</v>
      </c>
      <c r="C17" s="107">
        <v>0</v>
      </c>
      <c r="D17" s="107">
        <v>0</v>
      </c>
      <c r="E17" s="107">
        <v>0</v>
      </c>
      <c r="F17" s="107">
        <v>0</v>
      </c>
      <c r="G17" s="107">
        <v>0</v>
      </c>
      <c r="H17" s="107">
        <v>0</v>
      </c>
      <c r="I17" s="107">
        <v>0</v>
      </c>
      <c r="J17" s="107">
        <v>0</v>
      </c>
      <c r="K17" s="107">
        <v>0</v>
      </c>
      <c r="L17" s="107">
        <v>0</v>
      </c>
      <c r="M17" s="107">
        <v>0</v>
      </c>
      <c r="N17" s="107">
        <v>0</v>
      </c>
      <c r="O17" s="136">
        <f>SUM(C17:N17)</f>
        <v>0</v>
      </c>
      <c r="P17" s="107">
        <f>O17</f>
        <v>0</v>
      </c>
      <c r="Q17" s="142">
        <f>P17</f>
        <v>0</v>
      </c>
    </row>
    <row r="18" spans="1:17" ht="15" customHeight="1" x14ac:dyDescent="0.3">
      <c r="A18" s="233"/>
      <c r="B18" s="141" t="s">
        <v>293</v>
      </c>
      <c r="C18" s="107">
        <v>0</v>
      </c>
      <c r="D18" s="107">
        <v>0</v>
      </c>
      <c r="E18" s="107">
        <v>0</v>
      </c>
      <c r="F18" s="107">
        <v>0</v>
      </c>
      <c r="G18" s="107">
        <v>0</v>
      </c>
      <c r="H18" s="107">
        <v>0</v>
      </c>
      <c r="I18" s="107">
        <v>0</v>
      </c>
      <c r="J18" s="107">
        <v>0</v>
      </c>
      <c r="K18" s="107">
        <v>0</v>
      </c>
      <c r="L18" s="107">
        <v>0</v>
      </c>
      <c r="M18" s="107">
        <v>0</v>
      </c>
      <c r="N18" s="107">
        <v>0</v>
      </c>
      <c r="O18" s="136">
        <f>IFERROR(SUM(C19:N19)/SUM(C17:N17),0)</f>
        <v>0</v>
      </c>
      <c r="P18" s="107">
        <f>O18</f>
        <v>0</v>
      </c>
      <c r="Q18" s="142">
        <f>P18</f>
        <v>0</v>
      </c>
    </row>
    <row r="19" spans="1:17" ht="15.75" customHeight="1" x14ac:dyDescent="0.3">
      <c r="A19" s="233"/>
      <c r="B19" s="141" t="s">
        <v>294</v>
      </c>
      <c r="C19" s="136">
        <f t="shared" ref="C19:Q19" si="3">C17*C18</f>
        <v>0</v>
      </c>
      <c r="D19" s="136">
        <f t="shared" si="3"/>
        <v>0</v>
      </c>
      <c r="E19" s="136">
        <f t="shared" si="3"/>
        <v>0</v>
      </c>
      <c r="F19" s="136">
        <f t="shared" si="3"/>
        <v>0</v>
      </c>
      <c r="G19" s="136">
        <f t="shared" si="3"/>
        <v>0</v>
      </c>
      <c r="H19" s="136">
        <f t="shared" si="3"/>
        <v>0</v>
      </c>
      <c r="I19" s="136">
        <f t="shared" si="3"/>
        <v>0</v>
      </c>
      <c r="J19" s="136">
        <f t="shared" si="3"/>
        <v>0</v>
      </c>
      <c r="K19" s="136">
        <f t="shared" si="3"/>
        <v>0</v>
      </c>
      <c r="L19" s="136">
        <f t="shared" si="3"/>
        <v>0</v>
      </c>
      <c r="M19" s="136">
        <f t="shared" si="3"/>
        <v>0</v>
      </c>
      <c r="N19" s="136">
        <f t="shared" si="3"/>
        <v>0</v>
      </c>
      <c r="O19" s="136">
        <f t="shared" si="3"/>
        <v>0</v>
      </c>
      <c r="P19" s="136">
        <f t="shared" si="3"/>
        <v>0</v>
      </c>
      <c r="Q19" s="143">
        <f t="shared" si="3"/>
        <v>0</v>
      </c>
    </row>
    <row r="20" spans="1:17" ht="15.75" customHeight="1" x14ac:dyDescent="0.3">
      <c r="A20" s="233"/>
      <c r="B20" s="141" t="s">
        <v>295</v>
      </c>
      <c r="C20" s="136">
        <f>C19*'PREVISIÓN GASTOS'!$B$60</f>
        <v>0</v>
      </c>
      <c r="D20" s="136">
        <f>D19*'PREVISIÓN GASTOS'!$B$60</f>
        <v>0</v>
      </c>
      <c r="E20" s="136">
        <f>E19*'PREVISIÓN GASTOS'!$B$60</f>
        <v>0</v>
      </c>
      <c r="F20" s="136">
        <f>F19*'PREVISIÓN GASTOS'!$B$60</f>
        <v>0</v>
      </c>
      <c r="G20" s="136">
        <f>G19*'PREVISIÓN GASTOS'!$B$60</f>
        <v>0</v>
      </c>
      <c r="H20" s="136">
        <f>H19*'PREVISIÓN GASTOS'!$B$60</f>
        <v>0</v>
      </c>
      <c r="I20" s="136">
        <f>I19*'PREVISIÓN GASTOS'!$B$60</f>
        <v>0</v>
      </c>
      <c r="J20" s="136">
        <f>J19*'PREVISIÓN GASTOS'!$B$60</f>
        <v>0</v>
      </c>
      <c r="K20" s="136">
        <f>K19*'PREVISIÓN GASTOS'!$B$60</f>
        <v>0</v>
      </c>
      <c r="L20" s="136">
        <f>L19*'PREVISIÓN GASTOS'!$B$60</f>
        <v>0</v>
      </c>
      <c r="M20" s="136">
        <f>M19*'PREVISIÓN GASTOS'!$B$60</f>
        <v>0</v>
      </c>
      <c r="N20" s="136">
        <f>N19*'PREVISIÓN GASTOS'!$B$60</f>
        <v>0</v>
      </c>
      <c r="O20" s="136">
        <f>O19*'PREVISIÓN GASTOS'!$B$60</f>
        <v>0</v>
      </c>
      <c r="P20" s="136">
        <f>P19*'PREVISIÓN GASTOS'!$B$60</f>
        <v>0</v>
      </c>
      <c r="Q20" s="143">
        <f>Q19*'PREVISIÓN GASTOS'!$B$60</f>
        <v>0</v>
      </c>
    </row>
    <row r="21" spans="1:17" ht="15.75" customHeight="1" x14ac:dyDescent="0.3">
      <c r="A21" s="233"/>
      <c r="B21" s="141" t="s">
        <v>292</v>
      </c>
      <c r="C21" s="107">
        <v>0</v>
      </c>
      <c r="D21" s="107">
        <v>0</v>
      </c>
      <c r="E21" s="107">
        <v>0</v>
      </c>
      <c r="F21" s="107">
        <v>0</v>
      </c>
      <c r="G21" s="107">
        <v>0</v>
      </c>
      <c r="H21" s="107">
        <v>0</v>
      </c>
      <c r="I21" s="107">
        <v>0</v>
      </c>
      <c r="J21" s="107">
        <v>0</v>
      </c>
      <c r="K21" s="107">
        <v>0</v>
      </c>
      <c r="L21" s="107">
        <v>0</v>
      </c>
      <c r="M21" s="107">
        <v>0</v>
      </c>
      <c r="N21" s="107">
        <v>0</v>
      </c>
      <c r="O21" s="136">
        <f>SUM(C21:N21)</f>
        <v>0</v>
      </c>
      <c r="P21" s="107">
        <f>O21</f>
        <v>0</v>
      </c>
      <c r="Q21" s="142">
        <f>P21</f>
        <v>0</v>
      </c>
    </row>
    <row r="22" spans="1:17" ht="15" customHeight="1" x14ac:dyDescent="0.3">
      <c r="A22" s="233"/>
      <c r="B22" s="141" t="s">
        <v>293</v>
      </c>
      <c r="C22" s="107">
        <v>0</v>
      </c>
      <c r="D22" s="107">
        <v>0</v>
      </c>
      <c r="E22" s="107">
        <v>0</v>
      </c>
      <c r="F22" s="107">
        <v>0</v>
      </c>
      <c r="G22" s="107">
        <v>0</v>
      </c>
      <c r="H22" s="107">
        <v>0</v>
      </c>
      <c r="I22" s="107">
        <v>0</v>
      </c>
      <c r="J22" s="107">
        <v>0</v>
      </c>
      <c r="K22" s="107">
        <v>0</v>
      </c>
      <c r="L22" s="107">
        <v>0</v>
      </c>
      <c r="M22" s="107">
        <v>0</v>
      </c>
      <c r="N22" s="107">
        <v>0</v>
      </c>
      <c r="O22" s="136">
        <f>IFERROR(SUM(C23:N23)/SUM(C21:N21),0)</f>
        <v>0</v>
      </c>
      <c r="P22" s="107">
        <f>O22</f>
        <v>0</v>
      </c>
      <c r="Q22" s="142">
        <f>P22</f>
        <v>0</v>
      </c>
    </row>
    <row r="23" spans="1:17" ht="15.75" customHeight="1" x14ac:dyDescent="0.3">
      <c r="A23" s="233"/>
      <c r="B23" s="141" t="s">
        <v>294</v>
      </c>
      <c r="C23" s="136">
        <f t="shared" ref="C23:Q23" si="4">C21*C22</f>
        <v>0</v>
      </c>
      <c r="D23" s="136">
        <f t="shared" si="4"/>
        <v>0</v>
      </c>
      <c r="E23" s="136">
        <f t="shared" si="4"/>
        <v>0</v>
      </c>
      <c r="F23" s="136">
        <f t="shared" si="4"/>
        <v>0</v>
      </c>
      <c r="G23" s="136">
        <f t="shared" si="4"/>
        <v>0</v>
      </c>
      <c r="H23" s="136">
        <f t="shared" si="4"/>
        <v>0</v>
      </c>
      <c r="I23" s="136">
        <f t="shared" si="4"/>
        <v>0</v>
      </c>
      <c r="J23" s="136">
        <f t="shared" si="4"/>
        <v>0</v>
      </c>
      <c r="K23" s="136">
        <f t="shared" si="4"/>
        <v>0</v>
      </c>
      <c r="L23" s="136">
        <f t="shared" si="4"/>
        <v>0</v>
      </c>
      <c r="M23" s="136">
        <f t="shared" si="4"/>
        <v>0</v>
      </c>
      <c r="N23" s="136">
        <f t="shared" si="4"/>
        <v>0</v>
      </c>
      <c r="O23" s="136">
        <f t="shared" si="4"/>
        <v>0</v>
      </c>
      <c r="P23" s="136">
        <f t="shared" si="4"/>
        <v>0</v>
      </c>
      <c r="Q23" s="143">
        <f t="shared" si="4"/>
        <v>0</v>
      </c>
    </row>
    <row r="24" spans="1:17" ht="15.75" customHeight="1" x14ac:dyDescent="0.3">
      <c r="A24" s="233"/>
      <c r="B24" s="141" t="s">
        <v>295</v>
      </c>
      <c r="C24" s="136">
        <f>C23*'PREVISIÓN GASTOS'!$B$60</f>
        <v>0</v>
      </c>
      <c r="D24" s="136">
        <f>D23*'PREVISIÓN GASTOS'!$B$60</f>
        <v>0</v>
      </c>
      <c r="E24" s="136">
        <f>E23*'PREVISIÓN GASTOS'!$B$60</f>
        <v>0</v>
      </c>
      <c r="F24" s="136">
        <f>F23*'PREVISIÓN GASTOS'!$B$60</f>
        <v>0</v>
      </c>
      <c r="G24" s="136">
        <f>G23*'PREVISIÓN GASTOS'!$B$60</f>
        <v>0</v>
      </c>
      <c r="H24" s="136">
        <f>H23*'PREVISIÓN GASTOS'!$B$60</f>
        <v>0</v>
      </c>
      <c r="I24" s="136">
        <f>I23*'PREVISIÓN GASTOS'!$B$60</f>
        <v>0</v>
      </c>
      <c r="J24" s="136">
        <f>J23*'PREVISIÓN GASTOS'!$B$60</f>
        <v>0</v>
      </c>
      <c r="K24" s="136">
        <f>K23*'PREVISIÓN GASTOS'!$B$60</f>
        <v>0</v>
      </c>
      <c r="L24" s="136">
        <f>L23*'PREVISIÓN GASTOS'!$B$60</f>
        <v>0</v>
      </c>
      <c r="M24" s="136">
        <f>M23*'PREVISIÓN GASTOS'!$B$60</f>
        <v>0</v>
      </c>
      <c r="N24" s="136">
        <f>N23*'PREVISIÓN GASTOS'!$B$60</f>
        <v>0</v>
      </c>
      <c r="O24" s="136">
        <f>O23*'PREVISIÓN GASTOS'!$B$60</f>
        <v>0</v>
      </c>
      <c r="P24" s="136">
        <f>P23*'PREVISIÓN GASTOS'!$B$60</f>
        <v>0</v>
      </c>
      <c r="Q24" s="143">
        <f>Q23*'PREVISIÓN GASTOS'!$B$60</f>
        <v>0</v>
      </c>
    </row>
    <row r="25" spans="1:17" ht="15.75" customHeight="1" x14ac:dyDescent="0.3">
      <c r="A25" s="233"/>
      <c r="B25" s="141" t="s">
        <v>292</v>
      </c>
      <c r="C25" s="107">
        <v>0</v>
      </c>
      <c r="D25" s="107">
        <v>0</v>
      </c>
      <c r="E25" s="107">
        <v>0</v>
      </c>
      <c r="F25" s="107">
        <v>0</v>
      </c>
      <c r="G25" s="107">
        <v>0</v>
      </c>
      <c r="H25" s="107">
        <v>0</v>
      </c>
      <c r="I25" s="107">
        <v>0</v>
      </c>
      <c r="J25" s="107">
        <v>0</v>
      </c>
      <c r="K25" s="107">
        <v>0</v>
      </c>
      <c r="L25" s="107">
        <v>0</v>
      </c>
      <c r="M25" s="107">
        <v>0</v>
      </c>
      <c r="N25" s="107">
        <v>0</v>
      </c>
      <c r="O25" s="136">
        <f>SUM(C25:N25)</f>
        <v>0</v>
      </c>
      <c r="P25" s="107">
        <f>O25</f>
        <v>0</v>
      </c>
      <c r="Q25" s="142">
        <f>P25</f>
        <v>0</v>
      </c>
    </row>
    <row r="26" spans="1:17" ht="15" customHeight="1" x14ac:dyDescent="0.3">
      <c r="A26" s="233"/>
      <c r="B26" s="141" t="s">
        <v>293</v>
      </c>
      <c r="C26" s="107">
        <v>0</v>
      </c>
      <c r="D26" s="107">
        <v>0</v>
      </c>
      <c r="E26" s="107">
        <v>0</v>
      </c>
      <c r="F26" s="107">
        <v>0</v>
      </c>
      <c r="G26" s="107">
        <v>0</v>
      </c>
      <c r="H26" s="107">
        <v>0</v>
      </c>
      <c r="I26" s="107">
        <v>0</v>
      </c>
      <c r="J26" s="107">
        <v>0</v>
      </c>
      <c r="K26" s="107">
        <v>0</v>
      </c>
      <c r="L26" s="107">
        <v>0</v>
      </c>
      <c r="M26" s="107">
        <v>0</v>
      </c>
      <c r="N26" s="107">
        <v>0</v>
      </c>
      <c r="O26" s="136">
        <f>IFERROR(SUM(C27:N27)/SUM(C25:N25),0)</f>
        <v>0</v>
      </c>
      <c r="P26" s="107">
        <f>O26</f>
        <v>0</v>
      </c>
      <c r="Q26" s="142">
        <f>P26</f>
        <v>0</v>
      </c>
    </row>
    <row r="27" spans="1:17" ht="15.75" customHeight="1" x14ac:dyDescent="0.3">
      <c r="A27" s="233"/>
      <c r="B27" s="141" t="s">
        <v>294</v>
      </c>
      <c r="C27" s="136">
        <f t="shared" ref="C27:Q27" si="5">C25*C26</f>
        <v>0</v>
      </c>
      <c r="D27" s="136">
        <f t="shared" si="5"/>
        <v>0</v>
      </c>
      <c r="E27" s="136">
        <f t="shared" si="5"/>
        <v>0</v>
      </c>
      <c r="F27" s="136">
        <f t="shared" si="5"/>
        <v>0</v>
      </c>
      <c r="G27" s="136">
        <f t="shared" si="5"/>
        <v>0</v>
      </c>
      <c r="H27" s="136">
        <f t="shared" si="5"/>
        <v>0</v>
      </c>
      <c r="I27" s="136">
        <f t="shared" si="5"/>
        <v>0</v>
      </c>
      <c r="J27" s="136">
        <f t="shared" si="5"/>
        <v>0</v>
      </c>
      <c r="K27" s="136">
        <f t="shared" si="5"/>
        <v>0</v>
      </c>
      <c r="L27" s="136">
        <f t="shared" si="5"/>
        <v>0</v>
      </c>
      <c r="M27" s="136">
        <f t="shared" si="5"/>
        <v>0</v>
      </c>
      <c r="N27" s="136">
        <f t="shared" si="5"/>
        <v>0</v>
      </c>
      <c r="O27" s="136">
        <f t="shared" si="5"/>
        <v>0</v>
      </c>
      <c r="P27" s="136">
        <f t="shared" si="5"/>
        <v>0</v>
      </c>
      <c r="Q27" s="143">
        <f t="shared" si="5"/>
        <v>0</v>
      </c>
    </row>
    <row r="28" spans="1:17" ht="15.75" customHeight="1" x14ac:dyDescent="0.3">
      <c r="A28" s="233"/>
      <c r="B28" s="141" t="s">
        <v>295</v>
      </c>
      <c r="C28" s="136">
        <f>C27*'PREVISIÓN GASTOS'!$B$60</f>
        <v>0</v>
      </c>
      <c r="D28" s="136">
        <f>D27*'PREVISIÓN GASTOS'!$B$60</f>
        <v>0</v>
      </c>
      <c r="E28" s="136">
        <f>E27*'PREVISIÓN GASTOS'!$B$60</f>
        <v>0</v>
      </c>
      <c r="F28" s="136">
        <f>F27*'PREVISIÓN GASTOS'!$B$60</f>
        <v>0</v>
      </c>
      <c r="G28" s="136">
        <f>G27*'PREVISIÓN GASTOS'!$B$60</f>
        <v>0</v>
      </c>
      <c r="H28" s="136">
        <f>H27*'PREVISIÓN GASTOS'!$B$60</f>
        <v>0</v>
      </c>
      <c r="I28" s="136">
        <f>I27*'PREVISIÓN GASTOS'!$B$60</f>
        <v>0</v>
      </c>
      <c r="J28" s="136">
        <f>J27*'PREVISIÓN GASTOS'!$B$60</f>
        <v>0</v>
      </c>
      <c r="K28" s="136">
        <f>K27*'PREVISIÓN GASTOS'!$B$60</f>
        <v>0</v>
      </c>
      <c r="L28" s="136">
        <f>L27*'PREVISIÓN GASTOS'!$B$60</f>
        <v>0</v>
      </c>
      <c r="M28" s="136">
        <f>M27*'PREVISIÓN GASTOS'!$B$60</f>
        <v>0</v>
      </c>
      <c r="N28" s="136">
        <f>N27*'PREVISIÓN GASTOS'!$B$60</f>
        <v>0</v>
      </c>
      <c r="O28" s="136">
        <f>O27*'PREVISIÓN GASTOS'!$B$60</f>
        <v>0</v>
      </c>
      <c r="P28" s="136">
        <f>P27*'PREVISIÓN GASTOS'!$B$60</f>
        <v>0</v>
      </c>
      <c r="Q28" s="143">
        <f>Q27*'PREVISIÓN GASTOS'!$B$60</f>
        <v>0</v>
      </c>
    </row>
    <row r="29" spans="1:17" ht="15.75" customHeight="1" x14ac:dyDescent="0.3">
      <c r="A29" s="233"/>
      <c r="B29" s="141" t="s">
        <v>292</v>
      </c>
      <c r="C29" s="107">
        <v>0</v>
      </c>
      <c r="D29" s="107">
        <v>0</v>
      </c>
      <c r="E29" s="107">
        <v>0</v>
      </c>
      <c r="F29" s="107">
        <v>0</v>
      </c>
      <c r="G29" s="107">
        <v>0</v>
      </c>
      <c r="H29" s="107">
        <v>0</v>
      </c>
      <c r="I29" s="107">
        <v>0</v>
      </c>
      <c r="J29" s="107">
        <v>0</v>
      </c>
      <c r="K29" s="107">
        <v>0</v>
      </c>
      <c r="L29" s="107">
        <v>0</v>
      </c>
      <c r="M29" s="107">
        <v>0</v>
      </c>
      <c r="N29" s="107">
        <v>0</v>
      </c>
      <c r="O29" s="136">
        <f>SUM(C29:N29)</f>
        <v>0</v>
      </c>
      <c r="P29" s="107">
        <f>O29</f>
        <v>0</v>
      </c>
      <c r="Q29" s="142">
        <f>P29</f>
        <v>0</v>
      </c>
    </row>
    <row r="30" spans="1:17" ht="15" customHeight="1" x14ac:dyDescent="0.3">
      <c r="A30" s="233"/>
      <c r="B30" s="141" t="s">
        <v>293</v>
      </c>
      <c r="C30" s="107">
        <v>0</v>
      </c>
      <c r="D30" s="107">
        <v>0</v>
      </c>
      <c r="E30" s="107">
        <v>0</v>
      </c>
      <c r="F30" s="107">
        <v>0</v>
      </c>
      <c r="G30" s="107">
        <v>0</v>
      </c>
      <c r="H30" s="107">
        <v>0</v>
      </c>
      <c r="I30" s="107">
        <v>0</v>
      </c>
      <c r="J30" s="107">
        <v>0</v>
      </c>
      <c r="K30" s="107">
        <v>0</v>
      </c>
      <c r="L30" s="107">
        <v>0</v>
      </c>
      <c r="M30" s="107">
        <v>0</v>
      </c>
      <c r="N30" s="107">
        <v>0</v>
      </c>
      <c r="O30" s="136">
        <f>IFERROR(SUM(C31:N31)/SUM(C29:N29),0)</f>
        <v>0</v>
      </c>
      <c r="P30" s="107">
        <f>O30</f>
        <v>0</v>
      </c>
      <c r="Q30" s="142">
        <f>P30</f>
        <v>0</v>
      </c>
    </row>
    <row r="31" spans="1:17" ht="15.75" customHeight="1" x14ac:dyDescent="0.3">
      <c r="A31" s="233"/>
      <c r="B31" s="141" t="s">
        <v>294</v>
      </c>
      <c r="C31" s="136">
        <f t="shared" ref="C31:Q31" si="6">C29*C30</f>
        <v>0</v>
      </c>
      <c r="D31" s="136">
        <f t="shared" si="6"/>
        <v>0</v>
      </c>
      <c r="E31" s="136">
        <f t="shared" si="6"/>
        <v>0</v>
      </c>
      <c r="F31" s="136">
        <f t="shared" si="6"/>
        <v>0</v>
      </c>
      <c r="G31" s="136">
        <f t="shared" si="6"/>
        <v>0</v>
      </c>
      <c r="H31" s="136">
        <f t="shared" si="6"/>
        <v>0</v>
      </c>
      <c r="I31" s="136">
        <f t="shared" si="6"/>
        <v>0</v>
      </c>
      <c r="J31" s="136">
        <f t="shared" si="6"/>
        <v>0</v>
      </c>
      <c r="K31" s="136">
        <f t="shared" si="6"/>
        <v>0</v>
      </c>
      <c r="L31" s="136">
        <f t="shared" si="6"/>
        <v>0</v>
      </c>
      <c r="M31" s="136">
        <f t="shared" si="6"/>
        <v>0</v>
      </c>
      <c r="N31" s="136">
        <f t="shared" si="6"/>
        <v>0</v>
      </c>
      <c r="O31" s="136">
        <f t="shared" si="6"/>
        <v>0</v>
      </c>
      <c r="P31" s="136">
        <f t="shared" si="6"/>
        <v>0</v>
      </c>
      <c r="Q31" s="143">
        <f t="shared" si="6"/>
        <v>0</v>
      </c>
    </row>
    <row r="32" spans="1:17" ht="15.75" customHeight="1" x14ac:dyDescent="0.3">
      <c r="A32" s="233"/>
      <c r="B32" s="141" t="s">
        <v>295</v>
      </c>
      <c r="C32" s="136">
        <f>C31*'PREVISIÓN GASTOS'!$B$60</f>
        <v>0</v>
      </c>
      <c r="D32" s="136">
        <f>D31*'PREVISIÓN GASTOS'!$B$60</f>
        <v>0</v>
      </c>
      <c r="E32" s="136">
        <f>E31*'PREVISIÓN GASTOS'!$B$60</f>
        <v>0</v>
      </c>
      <c r="F32" s="136">
        <f>F31*'PREVISIÓN GASTOS'!$B$60</f>
        <v>0</v>
      </c>
      <c r="G32" s="136">
        <f>G31*'PREVISIÓN GASTOS'!$B$60</f>
        <v>0</v>
      </c>
      <c r="H32" s="136">
        <f>H31*'PREVISIÓN GASTOS'!$B$60</f>
        <v>0</v>
      </c>
      <c r="I32" s="136">
        <f>I31*'PREVISIÓN GASTOS'!$B$60</f>
        <v>0</v>
      </c>
      <c r="J32" s="136">
        <f>J31*'PREVISIÓN GASTOS'!$B$60</f>
        <v>0</v>
      </c>
      <c r="K32" s="136">
        <f>K31*'PREVISIÓN GASTOS'!$B$60</f>
        <v>0</v>
      </c>
      <c r="L32" s="136">
        <f>L31*'PREVISIÓN GASTOS'!$B$60</f>
        <v>0</v>
      </c>
      <c r="M32" s="136">
        <f>M31*'PREVISIÓN GASTOS'!$B$60</f>
        <v>0</v>
      </c>
      <c r="N32" s="136">
        <f>N31*'PREVISIÓN GASTOS'!$B$60</f>
        <v>0</v>
      </c>
      <c r="O32" s="136">
        <f>O31*'PREVISIÓN GASTOS'!$B$60</f>
        <v>0</v>
      </c>
      <c r="P32" s="136">
        <f>P31*'PREVISIÓN GASTOS'!$B$60</f>
        <v>0</v>
      </c>
      <c r="Q32" s="143">
        <f>Q31*'PREVISIÓN GASTOS'!$B$60</f>
        <v>0</v>
      </c>
    </row>
    <row r="33" spans="1:17" ht="15.75" customHeight="1" x14ac:dyDescent="0.3">
      <c r="A33" s="233"/>
      <c r="B33" s="141" t="s">
        <v>292</v>
      </c>
      <c r="C33" s="107">
        <v>0</v>
      </c>
      <c r="D33" s="107">
        <v>0</v>
      </c>
      <c r="E33" s="107">
        <v>0</v>
      </c>
      <c r="F33" s="107">
        <v>0</v>
      </c>
      <c r="G33" s="107">
        <v>0</v>
      </c>
      <c r="H33" s="107">
        <v>0</v>
      </c>
      <c r="I33" s="107">
        <v>0</v>
      </c>
      <c r="J33" s="107">
        <v>0</v>
      </c>
      <c r="K33" s="107">
        <v>0</v>
      </c>
      <c r="L33" s="107">
        <v>0</v>
      </c>
      <c r="M33" s="107">
        <v>0</v>
      </c>
      <c r="N33" s="107">
        <v>0</v>
      </c>
      <c r="O33" s="136">
        <f>SUM(C33:N33)</f>
        <v>0</v>
      </c>
      <c r="P33" s="107">
        <f>O33</f>
        <v>0</v>
      </c>
      <c r="Q33" s="142">
        <f>P33</f>
        <v>0</v>
      </c>
    </row>
    <row r="34" spans="1:17" ht="15" customHeight="1" x14ac:dyDescent="0.3">
      <c r="A34" s="233"/>
      <c r="B34" s="141" t="s">
        <v>293</v>
      </c>
      <c r="C34" s="107">
        <v>0</v>
      </c>
      <c r="D34" s="107">
        <v>0</v>
      </c>
      <c r="E34" s="107">
        <v>0</v>
      </c>
      <c r="F34" s="107">
        <v>0</v>
      </c>
      <c r="G34" s="107">
        <v>0</v>
      </c>
      <c r="H34" s="107">
        <v>0</v>
      </c>
      <c r="I34" s="107">
        <v>0</v>
      </c>
      <c r="J34" s="107">
        <v>0</v>
      </c>
      <c r="K34" s="107">
        <v>0</v>
      </c>
      <c r="L34" s="107">
        <v>0</v>
      </c>
      <c r="M34" s="107">
        <v>0</v>
      </c>
      <c r="N34" s="107">
        <v>0</v>
      </c>
      <c r="O34" s="136">
        <f>IFERROR(SUM(C35:N35)/SUM(C33:N33),0)</f>
        <v>0</v>
      </c>
      <c r="P34" s="107">
        <f>O34</f>
        <v>0</v>
      </c>
      <c r="Q34" s="142">
        <f>P34</f>
        <v>0</v>
      </c>
    </row>
    <row r="35" spans="1:17" ht="15.75" customHeight="1" x14ac:dyDescent="0.3">
      <c r="A35" s="233"/>
      <c r="B35" s="141" t="s">
        <v>294</v>
      </c>
      <c r="C35" s="136">
        <f t="shared" ref="C35:Q35" si="7">C33*C34</f>
        <v>0</v>
      </c>
      <c r="D35" s="136">
        <f t="shared" si="7"/>
        <v>0</v>
      </c>
      <c r="E35" s="136">
        <f t="shared" si="7"/>
        <v>0</v>
      </c>
      <c r="F35" s="136">
        <f t="shared" si="7"/>
        <v>0</v>
      </c>
      <c r="G35" s="136">
        <f t="shared" si="7"/>
        <v>0</v>
      </c>
      <c r="H35" s="136">
        <f t="shared" si="7"/>
        <v>0</v>
      </c>
      <c r="I35" s="136">
        <f t="shared" si="7"/>
        <v>0</v>
      </c>
      <c r="J35" s="136">
        <f t="shared" si="7"/>
        <v>0</v>
      </c>
      <c r="K35" s="136">
        <f t="shared" si="7"/>
        <v>0</v>
      </c>
      <c r="L35" s="136">
        <f t="shared" si="7"/>
        <v>0</v>
      </c>
      <c r="M35" s="136">
        <f t="shared" si="7"/>
        <v>0</v>
      </c>
      <c r="N35" s="136">
        <f t="shared" si="7"/>
        <v>0</v>
      </c>
      <c r="O35" s="136">
        <f t="shared" si="7"/>
        <v>0</v>
      </c>
      <c r="P35" s="136">
        <f t="shared" si="7"/>
        <v>0</v>
      </c>
      <c r="Q35" s="143">
        <f t="shared" si="7"/>
        <v>0</v>
      </c>
    </row>
    <row r="36" spans="1:17" ht="15.75" customHeight="1" x14ac:dyDescent="0.3">
      <c r="A36" s="233"/>
      <c r="B36" s="141" t="s">
        <v>295</v>
      </c>
      <c r="C36" s="136">
        <f>C35*'PREVISIÓN GASTOS'!$B$60</f>
        <v>0</v>
      </c>
      <c r="D36" s="136">
        <f>D35*'PREVISIÓN GASTOS'!$B$60</f>
        <v>0</v>
      </c>
      <c r="E36" s="136">
        <f>E35*'PREVISIÓN GASTOS'!$B$60</f>
        <v>0</v>
      </c>
      <c r="F36" s="136">
        <f>F35*'PREVISIÓN GASTOS'!$B$60</f>
        <v>0</v>
      </c>
      <c r="G36" s="136">
        <f>G35*'PREVISIÓN GASTOS'!$B$60</f>
        <v>0</v>
      </c>
      <c r="H36" s="136">
        <f>H35*'PREVISIÓN GASTOS'!$B$60</f>
        <v>0</v>
      </c>
      <c r="I36" s="136">
        <f>I35*'PREVISIÓN GASTOS'!$B$60</f>
        <v>0</v>
      </c>
      <c r="J36" s="136">
        <f>J35*'PREVISIÓN GASTOS'!$B$60</f>
        <v>0</v>
      </c>
      <c r="K36" s="136">
        <f>K35*'PREVISIÓN GASTOS'!$B$60</f>
        <v>0</v>
      </c>
      <c r="L36" s="136">
        <f>L35*'PREVISIÓN GASTOS'!$B$60</f>
        <v>0</v>
      </c>
      <c r="M36" s="136">
        <f>M35*'PREVISIÓN GASTOS'!$B$60</f>
        <v>0</v>
      </c>
      <c r="N36" s="136">
        <f>N35*'PREVISIÓN GASTOS'!$B$60</f>
        <v>0</v>
      </c>
      <c r="O36" s="136">
        <f>O35*'PREVISIÓN GASTOS'!$B$60</f>
        <v>0</v>
      </c>
      <c r="P36" s="136">
        <f>P35*'PREVISIÓN GASTOS'!$B$60</f>
        <v>0</v>
      </c>
      <c r="Q36" s="143">
        <f>Q35*'PREVISIÓN GASTOS'!$B$60</f>
        <v>0</v>
      </c>
    </row>
    <row r="37" spans="1:17" ht="15.75" customHeight="1" x14ac:dyDescent="0.3">
      <c r="A37" s="233"/>
      <c r="B37" s="141" t="s">
        <v>292</v>
      </c>
      <c r="C37" s="107">
        <v>0</v>
      </c>
      <c r="D37" s="107">
        <v>0</v>
      </c>
      <c r="E37" s="107">
        <v>0</v>
      </c>
      <c r="F37" s="107">
        <v>0</v>
      </c>
      <c r="G37" s="107">
        <v>0</v>
      </c>
      <c r="H37" s="107">
        <v>0</v>
      </c>
      <c r="I37" s="107">
        <v>0</v>
      </c>
      <c r="J37" s="107">
        <v>0</v>
      </c>
      <c r="K37" s="107">
        <v>0</v>
      </c>
      <c r="L37" s="107">
        <v>0</v>
      </c>
      <c r="M37" s="107">
        <v>0</v>
      </c>
      <c r="N37" s="107">
        <v>0</v>
      </c>
      <c r="O37" s="136">
        <f>SUM(C37:N37)</f>
        <v>0</v>
      </c>
      <c r="P37" s="107">
        <f>O37</f>
        <v>0</v>
      </c>
      <c r="Q37" s="142">
        <f>P37</f>
        <v>0</v>
      </c>
    </row>
    <row r="38" spans="1:17" ht="15" customHeight="1" x14ac:dyDescent="0.3">
      <c r="A38" s="233"/>
      <c r="B38" s="141" t="s">
        <v>293</v>
      </c>
      <c r="C38" s="107">
        <v>0</v>
      </c>
      <c r="D38" s="107">
        <v>0</v>
      </c>
      <c r="E38" s="107">
        <v>0</v>
      </c>
      <c r="F38" s="107">
        <v>0</v>
      </c>
      <c r="G38" s="107">
        <v>0</v>
      </c>
      <c r="H38" s="107">
        <v>0</v>
      </c>
      <c r="I38" s="107">
        <v>0</v>
      </c>
      <c r="J38" s="107">
        <v>0</v>
      </c>
      <c r="K38" s="107">
        <v>0</v>
      </c>
      <c r="L38" s="107">
        <v>0</v>
      </c>
      <c r="M38" s="107">
        <v>0</v>
      </c>
      <c r="N38" s="107">
        <v>0</v>
      </c>
      <c r="O38" s="136">
        <f>IFERROR(SUM(C39:N39)/SUM(C37:N37),0)</f>
        <v>0</v>
      </c>
      <c r="P38" s="107">
        <f>O38</f>
        <v>0</v>
      </c>
      <c r="Q38" s="142">
        <f>P38</f>
        <v>0</v>
      </c>
    </row>
    <row r="39" spans="1:17" ht="15.75" customHeight="1" x14ac:dyDescent="0.3">
      <c r="A39" s="233"/>
      <c r="B39" s="141" t="s">
        <v>294</v>
      </c>
      <c r="C39" s="136">
        <f t="shared" ref="C39:Q39" si="8">C37*C38</f>
        <v>0</v>
      </c>
      <c r="D39" s="136">
        <f t="shared" si="8"/>
        <v>0</v>
      </c>
      <c r="E39" s="136">
        <f t="shared" si="8"/>
        <v>0</v>
      </c>
      <c r="F39" s="136">
        <f t="shared" si="8"/>
        <v>0</v>
      </c>
      <c r="G39" s="136">
        <f t="shared" si="8"/>
        <v>0</v>
      </c>
      <c r="H39" s="136">
        <f t="shared" si="8"/>
        <v>0</v>
      </c>
      <c r="I39" s="136">
        <f t="shared" si="8"/>
        <v>0</v>
      </c>
      <c r="J39" s="136">
        <f t="shared" si="8"/>
        <v>0</v>
      </c>
      <c r="K39" s="136">
        <f t="shared" si="8"/>
        <v>0</v>
      </c>
      <c r="L39" s="136">
        <f t="shared" si="8"/>
        <v>0</v>
      </c>
      <c r="M39" s="136">
        <f t="shared" si="8"/>
        <v>0</v>
      </c>
      <c r="N39" s="136">
        <f t="shared" si="8"/>
        <v>0</v>
      </c>
      <c r="O39" s="136">
        <f t="shared" si="8"/>
        <v>0</v>
      </c>
      <c r="P39" s="136">
        <f t="shared" si="8"/>
        <v>0</v>
      </c>
      <c r="Q39" s="143">
        <f t="shared" si="8"/>
        <v>0</v>
      </c>
    </row>
    <row r="40" spans="1:17" ht="15.75" customHeight="1" x14ac:dyDescent="0.3">
      <c r="A40" s="233"/>
      <c r="B40" s="141" t="s">
        <v>295</v>
      </c>
      <c r="C40" s="136">
        <f>C39*'PREVISIÓN GASTOS'!$B$60</f>
        <v>0</v>
      </c>
      <c r="D40" s="136">
        <f>D39*'PREVISIÓN GASTOS'!$B$60</f>
        <v>0</v>
      </c>
      <c r="E40" s="136">
        <f>E39*'PREVISIÓN GASTOS'!$B$60</f>
        <v>0</v>
      </c>
      <c r="F40" s="136">
        <f>F39*'PREVISIÓN GASTOS'!$B$60</f>
        <v>0</v>
      </c>
      <c r="G40" s="136">
        <f>G39*'PREVISIÓN GASTOS'!$B$60</f>
        <v>0</v>
      </c>
      <c r="H40" s="136">
        <f>H39*'PREVISIÓN GASTOS'!$B$60</f>
        <v>0</v>
      </c>
      <c r="I40" s="136">
        <f>I39*'PREVISIÓN GASTOS'!$B$60</f>
        <v>0</v>
      </c>
      <c r="J40" s="136">
        <f>J39*'PREVISIÓN GASTOS'!$B$60</f>
        <v>0</v>
      </c>
      <c r="K40" s="136">
        <f>K39*'PREVISIÓN GASTOS'!$B$60</f>
        <v>0</v>
      </c>
      <c r="L40" s="136">
        <f>L39*'PREVISIÓN GASTOS'!$B$60</f>
        <v>0</v>
      </c>
      <c r="M40" s="136">
        <f>M39*'PREVISIÓN GASTOS'!$B$60</f>
        <v>0</v>
      </c>
      <c r="N40" s="136">
        <f>N39*'PREVISIÓN GASTOS'!$B$60</f>
        <v>0</v>
      </c>
      <c r="O40" s="136">
        <f>O39*'PREVISIÓN GASTOS'!$B$60</f>
        <v>0</v>
      </c>
      <c r="P40" s="136">
        <f>P39*'PREVISIÓN GASTOS'!$B$60</f>
        <v>0</v>
      </c>
      <c r="Q40" s="143">
        <f>Q39*'PREVISIÓN GASTOS'!$B$60</f>
        <v>0</v>
      </c>
    </row>
    <row r="41" spans="1:17" ht="15.75" customHeight="1" x14ac:dyDescent="0.3">
      <c r="A41" s="233"/>
      <c r="B41" s="141" t="s">
        <v>292</v>
      </c>
      <c r="C41" s="107">
        <v>0</v>
      </c>
      <c r="D41" s="107">
        <v>0</v>
      </c>
      <c r="E41" s="107">
        <v>0</v>
      </c>
      <c r="F41" s="107">
        <v>0</v>
      </c>
      <c r="G41" s="107">
        <v>0</v>
      </c>
      <c r="H41" s="107">
        <v>0</v>
      </c>
      <c r="I41" s="107">
        <v>0</v>
      </c>
      <c r="J41" s="107">
        <v>0</v>
      </c>
      <c r="K41" s="107">
        <v>0</v>
      </c>
      <c r="L41" s="107">
        <v>0</v>
      </c>
      <c r="M41" s="107">
        <v>0</v>
      </c>
      <c r="N41" s="107">
        <v>0</v>
      </c>
      <c r="O41" s="136">
        <f>SUM(C41:N41)</f>
        <v>0</v>
      </c>
      <c r="P41" s="107">
        <f>O41</f>
        <v>0</v>
      </c>
      <c r="Q41" s="142">
        <f>P41</f>
        <v>0</v>
      </c>
    </row>
    <row r="42" spans="1:17" ht="15" customHeight="1" x14ac:dyDescent="0.3">
      <c r="A42" s="233"/>
      <c r="B42" s="141" t="s">
        <v>293</v>
      </c>
      <c r="C42" s="107">
        <v>0</v>
      </c>
      <c r="D42" s="107">
        <v>0</v>
      </c>
      <c r="E42" s="107">
        <v>0</v>
      </c>
      <c r="F42" s="107">
        <v>0</v>
      </c>
      <c r="G42" s="107">
        <v>0</v>
      </c>
      <c r="H42" s="107">
        <v>0</v>
      </c>
      <c r="I42" s="107">
        <v>0</v>
      </c>
      <c r="J42" s="107">
        <v>0</v>
      </c>
      <c r="K42" s="107">
        <v>0</v>
      </c>
      <c r="L42" s="107">
        <v>0</v>
      </c>
      <c r="M42" s="107">
        <v>0</v>
      </c>
      <c r="N42" s="107">
        <v>0</v>
      </c>
      <c r="O42" s="136">
        <f>IFERROR(SUM(C43:N43)/SUM(C41:N41),0)</f>
        <v>0</v>
      </c>
      <c r="P42" s="107">
        <f>O42</f>
        <v>0</v>
      </c>
      <c r="Q42" s="142">
        <f>P42</f>
        <v>0</v>
      </c>
    </row>
    <row r="43" spans="1:17" ht="15.75" customHeight="1" x14ac:dyDescent="0.3">
      <c r="A43" s="233"/>
      <c r="B43" s="141" t="s">
        <v>294</v>
      </c>
      <c r="C43" s="136">
        <f t="shared" ref="C43:Q43" si="9">C41*C42</f>
        <v>0</v>
      </c>
      <c r="D43" s="136">
        <f t="shared" si="9"/>
        <v>0</v>
      </c>
      <c r="E43" s="136">
        <f t="shared" si="9"/>
        <v>0</v>
      </c>
      <c r="F43" s="136">
        <f t="shared" si="9"/>
        <v>0</v>
      </c>
      <c r="G43" s="136">
        <f t="shared" si="9"/>
        <v>0</v>
      </c>
      <c r="H43" s="136">
        <f t="shared" si="9"/>
        <v>0</v>
      </c>
      <c r="I43" s="136">
        <f t="shared" si="9"/>
        <v>0</v>
      </c>
      <c r="J43" s="136">
        <f t="shared" si="9"/>
        <v>0</v>
      </c>
      <c r="K43" s="136">
        <f t="shared" si="9"/>
        <v>0</v>
      </c>
      <c r="L43" s="136">
        <f t="shared" si="9"/>
        <v>0</v>
      </c>
      <c r="M43" s="136">
        <f t="shared" si="9"/>
        <v>0</v>
      </c>
      <c r="N43" s="136">
        <f t="shared" si="9"/>
        <v>0</v>
      </c>
      <c r="O43" s="136">
        <f t="shared" si="9"/>
        <v>0</v>
      </c>
      <c r="P43" s="136">
        <f t="shared" si="9"/>
        <v>0</v>
      </c>
      <c r="Q43" s="143">
        <f t="shared" si="9"/>
        <v>0</v>
      </c>
    </row>
    <row r="44" spans="1:17" ht="15.75" customHeight="1" x14ac:dyDescent="0.3">
      <c r="A44" s="233"/>
      <c r="B44" s="141" t="s">
        <v>295</v>
      </c>
      <c r="C44" s="136">
        <f>C43*'PREVISIÓN GASTOS'!$B$60</f>
        <v>0</v>
      </c>
      <c r="D44" s="136">
        <f>D43*'PREVISIÓN GASTOS'!$B$60</f>
        <v>0</v>
      </c>
      <c r="E44" s="136">
        <f>E43*'PREVISIÓN GASTOS'!$B$60</f>
        <v>0</v>
      </c>
      <c r="F44" s="136">
        <f>F43*'PREVISIÓN GASTOS'!$B$60</f>
        <v>0</v>
      </c>
      <c r="G44" s="136">
        <f>G43*'PREVISIÓN GASTOS'!$B$60</f>
        <v>0</v>
      </c>
      <c r="H44" s="136">
        <f>H43*'PREVISIÓN GASTOS'!$B$60</f>
        <v>0</v>
      </c>
      <c r="I44" s="136">
        <f>I43*'PREVISIÓN GASTOS'!$B$60</f>
        <v>0</v>
      </c>
      <c r="J44" s="136">
        <f>J43*'PREVISIÓN GASTOS'!$B$60</f>
        <v>0</v>
      </c>
      <c r="K44" s="136">
        <f>K43*'PREVISIÓN GASTOS'!$B$60</f>
        <v>0</v>
      </c>
      <c r="L44" s="136">
        <f>L43*'PREVISIÓN GASTOS'!$B$60</f>
        <v>0</v>
      </c>
      <c r="M44" s="136">
        <f>M43*'PREVISIÓN GASTOS'!$B$60</f>
        <v>0</v>
      </c>
      <c r="N44" s="136">
        <f>N43*'PREVISIÓN GASTOS'!$B$60</f>
        <v>0</v>
      </c>
      <c r="O44" s="136">
        <f>O43*'PREVISIÓN GASTOS'!$B$60</f>
        <v>0</v>
      </c>
      <c r="P44" s="136">
        <f>P43*'PREVISIÓN GASTOS'!$B$60</f>
        <v>0</v>
      </c>
      <c r="Q44" s="143">
        <f>Q43*'PREVISIÓN GASTOS'!$B$60</f>
        <v>0</v>
      </c>
    </row>
    <row r="45" spans="1:17" s="23" customFormat="1" ht="15.75" customHeight="1" x14ac:dyDescent="0.3">
      <c r="A45" s="144" t="s">
        <v>296</v>
      </c>
    </row>
    <row r="46" spans="1:17" s="23" customFormat="1" ht="15.75" customHeight="1" x14ac:dyDescent="0.3">
      <c r="A46" s="144" t="s">
        <v>297</v>
      </c>
    </row>
    <row r="47" spans="1:17" ht="24" customHeight="1" x14ac:dyDescent="0.3">
      <c r="A47" s="236" t="s">
        <v>298</v>
      </c>
      <c r="B47" s="236"/>
      <c r="C47" s="145">
        <f t="shared" ref="C47:N47" si="10">SUM(C7,C11,C15,C19,C23,C27,C31,C43,C39,C35)</f>
        <v>0</v>
      </c>
      <c r="D47" s="145">
        <f t="shared" si="10"/>
        <v>0</v>
      </c>
      <c r="E47" s="145">
        <f t="shared" si="10"/>
        <v>0</v>
      </c>
      <c r="F47" s="145">
        <f t="shared" si="10"/>
        <v>0</v>
      </c>
      <c r="G47" s="145">
        <f t="shared" si="10"/>
        <v>0</v>
      </c>
      <c r="H47" s="145">
        <f t="shared" si="10"/>
        <v>0</v>
      </c>
      <c r="I47" s="145">
        <f t="shared" si="10"/>
        <v>0</v>
      </c>
      <c r="J47" s="145">
        <f t="shared" si="10"/>
        <v>0</v>
      </c>
      <c r="K47" s="145">
        <f t="shared" si="10"/>
        <v>0</v>
      </c>
      <c r="L47" s="145">
        <f t="shared" si="10"/>
        <v>0</v>
      </c>
      <c r="M47" s="145">
        <f t="shared" si="10"/>
        <v>0</v>
      </c>
      <c r="N47" s="145">
        <f t="shared" si="10"/>
        <v>0</v>
      </c>
      <c r="O47" s="145">
        <f>SUM(C47:N47)</f>
        <v>0</v>
      </c>
      <c r="P47" s="145">
        <f>SUM(P7,P11,P15,P19,P23,P27,P31,P43,P39,P35)</f>
        <v>0</v>
      </c>
      <c r="Q47" s="145">
        <f>SUM(Q7,Q11,Q15,Q19,Q23,Q27,Q31,Q43,Q39,Q35)</f>
        <v>0</v>
      </c>
    </row>
    <row r="48" spans="1:17" ht="21" customHeight="1" x14ac:dyDescent="0.3">
      <c r="B48" s="146" t="s">
        <v>299</v>
      </c>
      <c r="C48" s="145">
        <f t="shared" ref="C48:N48" si="11">SUM(C8,C12,C16,C20,C24,C28,C32,C44,C40,C36)</f>
        <v>0</v>
      </c>
      <c r="D48" s="145">
        <f t="shared" si="11"/>
        <v>0</v>
      </c>
      <c r="E48" s="145">
        <f t="shared" si="11"/>
        <v>0</v>
      </c>
      <c r="F48" s="145">
        <f t="shared" si="11"/>
        <v>0</v>
      </c>
      <c r="G48" s="145">
        <f t="shared" si="11"/>
        <v>0</v>
      </c>
      <c r="H48" s="145">
        <f t="shared" si="11"/>
        <v>0</v>
      </c>
      <c r="I48" s="145">
        <f t="shared" si="11"/>
        <v>0</v>
      </c>
      <c r="J48" s="145">
        <f t="shared" si="11"/>
        <v>0</v>
      </c>
      <c r="K48" s="145">
        <f t="shared" si="11"/>
        <v>0</v>
      </c>
      <c r="L48" s="145">
        <f t="shared" si="11"/>
        <v>0</v>
      </c>
      <c r="M48" s="145">
        <f t="shared" si="11"/>
        <v>0</v>
      </c>
      <c r="N48" s="145">
        <f t="shared" si="11"/>
        <v>0</v>
      </c>
      <c r="O48" s="145">
        <f>SUM(C48:N48)</f>
        <v>0</v>
      </c>
      <c r="P48" s="145">
        <f>SUM(P8,P12,P16,P20,P24,P28,P32,P44,P40,P36)</f>
        <v>0</v>
      </c>
      <c r="Q48" s="145">
        <f>SUM(Q8,Q12,Q16,Q20,Q24,Q28,Q32,Q44,Q40,Q36)</f>
        <v>0</v>
      </c>
    </row>
    <row r="49" s="23" customFormat="1" ht="15" customHeight="1" x14ac:dyDescent="0.3"/>
    <row r="50" s="23" customFormat="1" ht="15" customHeight="1" x14ac:dyDescent="0.3"/>
    <row r="51" s="23" customFormat="1" ht="15" customHeight="1" x14ac:dyDescent="0.3"/>
    <row r="52" s="23" customFormat="1" ht="15" customHeight="1" x14ac:dyDescent="0.3"/>
    <row r="53" s="23" customFormat="1" ht="15" customHeight="1" x14ac:dyDescent="0.3"/>
    <row r="54" s="23" customFormat="1" ht="15" customHeight="1" x14ac:dyDescent="0.3"/>
    <row r="55" s="23" customFormat="1" ht="15" customHeight="1" x14ac:dyDescent="0.3"/>
    <row r="56" s="23" customFormat="1" ht="15" customHeight="1" x14ac:dyDescent="0.3"/>
    <row r="57" s="23" customFormat="1" ht="15" customHeight="1" x14ac:dyDescent="0.3"/>
    <row r="58" s="23" customFormat="1" ht="15" customHeight="1" x14ac:dyDescent="0.3"/>
    <row r="59" s="23" customFormat="1" ht="15" customHeight="1" x14ac:dyDescent="0.3"/>
    <row r="60" s="23" customFormat="1" ht="15" customHeight="1" x14ac:dyDescent="0.3"/>
    <row r="61" s="23" customFormat="1" ht="15" customHeight="1" x14ac:dyDescent="0.3"/>
    <row r="62" s="23" customFormat="1" ht="15" customHeight="1" x14ac:dyDescent="0.3"/>
    <row r="63" s="23" customFormat="1" ht="15" customHeight="1" x14ac:dyDescent="0.3"/>
    <row r="64" s="23" customFormat="1" ht="15" customHeight="1" x14ac:dyDescent="0.3"/>
    <row r="65" s="23" customFormat="1" ht="15" customHeight="1" x14ac:dyDescent="0.3"/>
    <row r="66" s="23" customFormat="1" ht="15" customHeight="1" x14ac:dyDescent="0.3"/>
    <row r="67" s="23" customFormat="1" ht="15" customHeight="1" x14ac:dyDescent="0.3"/>
    <row r="68" s="23" customFormat="1" ht="15" customHeight="1" x14ac:dyDescent="0.3"/>
    <row r="69" s="23" customFormat="1" ht="15" customHeight="1" x14ac:dyDescent="0.3"/>
    <row r="70" s="23" customFormat="1" ht="15" customHeight="1" x14ac:dyDescent="0.3"/>
    <row r="71" s="23" customFormat="1" ht="15" customHeight="1" x14ac:dyDescent="0.3"/>
    <row r="72" s="23" customFormat="1" ht="15" customHeight="1" x14ac:dyDescent="0.3"/>
    <row r="73" s="23" customFormat="1" ht="15" customHeight="1" x14ac:dyDescent="0.3"/>
    <row r="74" s="23" customFormat="1" ht="15" customHeight="1" x14ac:dyDescent="0.3"/>
    <row r="75" s="23" customFormat="1" ht="15" customHeight="1" x14ac:dyDescent="0.3"/>
    <row r="76" s="23" customFormat="1" ht="15" customHeight="1" x14ac:dyDescent="0.3"/>
    <row r="77" s="23" customFormat="1" ht="15" customHeight="1" x14ac:dyDescent="0.3"/>
    <row r="78" s="23" customFormat="1" ht="15" customHeight="1" x14ac:dyDescent="0.3"/>
    <row r="79" s="23" customFormat="1" ht="15" customHeight="1" x14ac:dyDescent="0.3"/>
    <row r="80" s="23" customFormat="1" ht="15" customHeight="1" x14ac:dyDescent="0.3"/>
    <row r="81" s="23" customFormat="1" ht="15" customHeight="1" x14ac:dyDescent="0.3"/>
    <row r="82" s="23" customFormat="1" ht="15" customHeight="1" x14ac:dyDescent="0.3"/>
    <row r="83" s="23" customFormat="1" ht="15" customHeight="1" x14ac:dyDescent="0.3"/>
    <row r="84" s="23" customFormat="1" ht="15" customHeight="1" x14ac:dyDescent="0.3"/>
    <row r="85" s="23" customFormat="1" ht="15" customHeight="1" x14ac:dyDescent="0.3"/>
    <row r="86" s="23" customFormat="1" ht="15" customHeight="1" x14ac:dyDescent="0.3"/>
    <row r="87" s="23" customFormat="1" ht="15" customHeight="1" x14ac:dyDescent="0.3"/>
    <row r="88" s="23" customFormat="1" ht="15" customHeight="1" x14ac:dyDescent="0.3"/>
    <row r="89" s="23" customFormat="1" ht="15" customHeight="1" x14ac:dyDescent="0.3"/>
    <row r="90" s="23" customFormat="1" ht="15" customHeight="1" x14ac:dyDescent="0.3"/>
    <row r="91" s="23" customFormat="1" ht="15" customHeight="1" x14ac:dyDescent="0.3"/>
    <row r="92" s="23" customFormat="1" ht="15" customHeight="1" x14ac:dyDescent="0.3"/>
    <row r="93" s="23" customFormat="1" ht="15" customHeight="1" x14ac:dyDescent="0.3"/>
    <row r="94" s="23" customFormat="1" ht="15" customHeight="1" x14ac:dyDescent="0.3"/>
    <row r="95" s="23" customFormat="1" ht="15" customHeight="1" x14ac:dyDescent="0.3"/>
    <row r="96" s="23" customFormat="1" ht="15" customHeight="1" x14ac:dyDescent="0.3"/>
    <row r="97" s="23" customFormat="1" ht="15" customHeight="1" x14ac:dyDescent="0.3"/>
    <row r="98" s="23" customFormat="1" ht="15" customHeight="1" x14ac:dyDescent="0.3"/>
    <row r="99" s="23" customFormat="1" ht="15" customHeight="1" x14ac:dyDescent="0.3"/>
    <row r="100" s="23" customFormat="1" ht="15" customHeight="1" x14ac:dyDescent="0.3"/>
    <row r="101" s="23" customFormat="1" ht="15" customHeight="1" x14ac:dyDescent="0.3"/>
    <row r="102" s="23" customFormat="1" ht="15" customHeight="1" x14ac:dyDescent="0.3"/>
    <row r="103" s="23" customFormat="1" ht="15" customHeight="1" x14ac:dyDescent="0.3"/>
    <row r="104" s="23" customFormat="1" ht="15" customHeight="1" x14ac:dyDescent="0.3"/>
    <row r="105" s="23" customFormat="1" ht="15" customHeight="1" x14ac:dyDescent="0.3"/>
    <row r="106" s="23" customFormat="1" ht="15" customHeight="1" x14ac:dyDescent="0.3"/>
    <row r="107" s="23" customFormat="1" ht="15" customHeight="1" x14ac:dyDescent="0.3"/>
    <row r="108" s="23" customFormat="1" ht="15" customHeight="1" x14ac:dyDescent="0.3"/>
    <row r="109" s="23" customFormat="1" ht="15" customHeight="1" x14ac:dyDescent="0.3"/>
    <row r="110" s="23" customFormat="1" ht="15" customHeight="1" x14ac:dyDescent="0.3"/>
    <row r="111" s="23" customFormat="1" ht="15" customHeight="1" x14ac:dyDescent="0.3"/>
    <row r="112" s="23" customFormat="1" ht="15" customHeight="1" x14ac:dyDescent="0.3"/>
    <row r="113" s="23" customFormat="1" ht="15" customHeight="1" x14ac:dyDescent="0.3"/>
    <row r="114" s="23" customFormat="1" ht="15" customHeight="1" x14ac:dyDescent="0.3"/>
    <row r="115" s="23" customFormat="1" ht="15" customHeight="1" x14ac:dyDescent="0.3"/>
    <row r="116" s="23" customFormat="1" ht="15" customHeight="1" x14ac:dyDescent="0.3"/>
    <row r="117" s="23" customFormat="1" ht="15" customHeight="1" x14ac:dyDescent="0.3"/>
    <row r="118" s="23" customFormat="1" ht="15" customHeight="1" x14ac:dyDescent="0.3"/>
    <row r="119" s="23" customFormat="1" ht="15" customHeight="1" x14ac:dyDescent="0.3"/>
    <row r="120" s="23" customFormat="1" ht="15" customHeight="1" x14ac:dyDescent="0.3"/>
    <row r="121" s="23" customFormat="1" ht="15" customHeight="1" x14ac:dyDescent="0.3"/>
    <row r="122" s="23" customFormat="1" ht="15" customHeight="1" x14ac:dyDescent="0.3"/>
    <row r="123" s="23" customFormat="1" ht="15" customHeight="1" x14ac:dyDescent="0.3"/>
    <row r="124" s="23" customFormat="1" ht="15" customHeight="1" x14ac:dyDescent="0.3"/>
    <row r="125" s="23" customFormat="1" ht="15" customHeight="1" x14ac:dyDescent="0.3"/>
    <row r="126" s="23" customFormat="1" ht="15" customHeight="1" x14ac:dyDescent="0.3"/>
    <row r="127" s="23" customFormat="1" ht="15" customHeight="1" x14ac:dyDescent="0.3"/>
    <row r="128" s="23" customFormat="1" ht="15" customHeight="1" x14ac:dyDescent="0.3"/>
    <row r="129" s="23" customFormat="1" ht="15" customHeight="1" x14ac:dyDescent="0.3"/>
    <row r="130" s="23" customFormat="1" ht="15" customHeight="1" x14ac:dyDescent="0.3"/>
    <row r="131" s="23" customFormat="1" ht="15" customHeight="1" x14ac:dyDescent="0.3"/>
    <row r="132" s="23" customFormat="1" ht="15" customHeight="1" x14ac:dyDescent="0.3"/>
    <row r="133" s="23" customFormat="1" ht="15" customHeight="1" x14ac:dyDescent="0.3"/>
    <row r="134" s="23" customFormat="1" ht="15" customHeight="1" x14ac:dyDescent="0.3"/>
    <row r="135" s="23" customFormat="1" ht="15" customHeight="1" x14ac:dyDescent="0.3"/>
    <row r="136" s="23" customFormat="1" ht="15" customHeight="1" x14ac:dyDescent="0.3"/>
    <row r="137" s="23" customFormat="1" ht="15" customHeight="1" x14ac:dyDescent="0.3"/>
    <row r="138" s="23" customFormat="1" ht="15" customHeight="1" x14ac:dyDescent="0.3"/>
    <row r="139" s="23" customFormat="1" ht="15" customHeight="1" x14ac:dyDescent="0.3"/>
    <row r="140" s="23" customFormat="1" ht="15" customHeight="1" x14ac:dyDescent="0.3"/>
    <row r="141" s="23" customFormat="1" ht="15" customHeight="1" x14ac:dyDescent="0.3"/>
    <row r="142" s="23" customFormat="1" ht="15" customHeight="1" x14ac:dyDescent="0.3"/>
    <row r="143" s="23" customFormat="1" ht="15" customHeight="1" x14ac:dyDescent="0.3"/>
    <row r="144" s="23" customFormat="1" ht="15" customHeight="1" x14ac:dyDescent="0.3"/>
    <row r="145" s="23" customFormat="1" ht="15" customHeight="1" x14ac:dyDescent="0.3"/>
    <row r="146" s="23" customFormat="1" ht="15" customHeight="1" x14ac:dyDescent="0.3"/>
    <row r="147" s="23" customFormat="1" ht="15" customHeight="1" x14ac:dyDescent="0.3"/>
    <row r="148" s="23" customFormat="1" ht="15" customHeight="1" x14ac:dyDescent="0.3"/>
    <row r="149" s="23" customFormat="1" ht="15" customHeight="1" x14ac:dyDescent="0.3"/>
    <row r="150" s="23" customFormat="1" ht="15" customHeight="1" x14ac:dyDescent="0.3"/>
    <row r="151" s="23" customFormat="1" ht="15" customHeight="1" x14ac:dyDescent="0.3"/>
    <row r="152" s="23" customFormat="1" ht="15" customHeight="1" x14ac:dyDescent="0.3"/>
    <row r="153" s="23" customFormat="1" ht="15" customHeight="1" x14ac:dyDescent="0.3"/>
    <row r="154" s="23" customFormat="1" ht="15" customHeight="1" x14ac:dyDescent="0.3"/>
    <row r="155" s="23" customFormat="1" ht="15" customHeight="1" x14ac:dyDescent="0.3"/>
    <row r="156" s="23" customFormat="1" ht="15" customHeight="1" x14ac:dyDescent="0.3"/>
    <row r="157" s="23" customFormat="1" ht="15" customHeight="1" x14ac:dyDescent="0.3"/>
    <row r="158" s="23" customFormat="1" ht="15" customHeight="1" x14ac:dyDescent="0.3"/>
    <row r="159" s="23" customFormat="1" ht="15" customHeight="1" x14ac:dyDescent="0.3"/>
    <row r="160" s="23" customFormat="1" ht="15" customHeight="1" x14ac:dyDescent="0.3"/>
    <row r="161" s="23" customFormat="1" ht="15" customHeight="1" x14ac:dyDescent="0.3"/>
    <row r="162" s="23" customFormat="1" ht="15" customHeight="1" x14ac:dyDescent="0.3"/>
    <row r="163" s="23" customFormat="1" ht="15" customHeight="1" x14ac:dyDescent="0.3"/>
    <row r="164" s="23" customFormat="1" ht="15" customHeight="1" x14ac:dyDescent="0.3"/>
    <row r="165" s="23" customFormat="1" ht="15" customHeight="1" x14ac:dyDescent="0.3"/>
    <row r="166" s="23" customFormat="1" ht="15" customHeight="1" x14ac:dyDescent="0.3"/>
    <row r="167" s="23" customFormat="1" ht="15" customHeight="1" x14ac:dyDescent="0.3"/>
    <row r="168" s="23" customFormat="1" ht="15" customHeight="1" x14ac:dyDescent="0.3"/>
    <row r="169" s="23" customFormat="1" ht="15" customHeight="1" x14ac:dyDescent="0.3"/>
    <row r="170" s="23" customFormat="1" ht="15" customHeight="1" x14ac:dyDescent="0.3"/>
    <row r="171" s="23" customFormat="1" ht="15" customHeight="1" x14ac:dyDescent="0.3"/>
    <row r="172" s="23" customFormat="1" ht="15" customHeight="1" x14ac:dyDescent="0.3"/>
    <row r="173" s="23" customFormat="1" ht="15" customHeight="1" x14ac:dyDescent="0.3"/>
    <row r="174" s="23" customFormat="1" ht="15" customHeight="1" x14ac:dyDescent="0.3"/>
    <row r="175" s="23" customFormat="1" ht="15" customHeight="1" x14ac:dyDescent="0.3"/>
    <row r="176" s="23" customFormat="1" ht="15" customHeight="1" x14ac:dyDescent="0.3"/>
    <row r="177" s="23" customFormat="1" ht="15" customHeight="1" x14ac:dyDescent="0.3"/>
    <row r="178" s="23" customFormat="1" ht="15" customHeight="1" x14ac:dyDescent="0.3"/>
    <row r="179" s="23" customFormat="1" ht="15" customHeight="1" x14ac:dyDescent="0.3"/>
    <row r="180" s="23" customFormat="1" ht="15" customHeight="1" x14ac:dyDescent="0.3"/>
    <row r="181" s="23" customFormat="1" ht="15" customHeight="1" x14ac:dyDescent="0.3"/>
    <row r="182" s="23" customFormat="1" ht="15" customHeight="1" x14ac:dyDescent="0.3"/>
    <row r="183" s="23" customFormat="1" ht="15" customHeight="1" x14ac:dyDescent="0.3"/>
    <row r="184" s="23" customFormat="1" ht="15" customHeight="1" x14ac:dyDescent="0.3"/>
    <row r="185" s="23" customFormat="1" ht="15" customHeight="1" x14ac:dyDescent="0.3"/>
    <row r="186" s="23" customFormat="1" ht="15" customHeight="1" x14ac:dyDescent="0.3"/>
    <row r="187" s="23" customFormat="1" ht="15" customHeight="1" x14ac:dyDescent="0.3"/>
    <row r="188" s="23" customFormat="1" ht="15" customHeight="1" x14ac:dyDescent="0.3"/>
    <row r="189" s="23" customFormat="1" ht="15" customHeight="1" x14ac:dyDescent="0.3"/>
    <row r="190" s="23" customFormat="1" ht="15" customHeight="1" x14ac:dyDescent="0.3"/>
    <row r="191" s="23" customFormat="1" ht="15" customHeight="1" x14ac:dyDescent="0.3"/>
    <row r="192" s="23" customFormat="1" ht="15" customHeight="1" x14ac:dyDescent="0.3"/>
    <row r="193" s="23" customFormat="1" ht="15" customHeight="1" x14ac:dyDescent="0.3"/>
    <row r="194" s="23" customFormat="1" ht="15" customHeight="1" x14ac:dyDescent="0.3"/>
    <row r="195" s="23" customFormat="1" ht="15" customHeight="1" x14ac:dyDescent="0.3"/>
    <row r="196" s="23" customFormat="1" ht="15" customHeight="1" x14ac:dyDescent="0.3"/>
    <row r="197" s="23" customFormat="1" ht="15" customHeight="1" x14ac:dyDescent="0.3"/>
    <row r="198" s="23" customFormat="1" ht="15" customHeight="1" x14ac:dyDescent="0.3"/>
    <row r="199" s="23" customFormat="1" ht="15" customHeight="1" x14ac:dyDescent="0.3"/>
    <row r="200" s="23" customFormat="1" ht="15" customHeight="1" x14ac:dyDescent="0.3"/>
    <row r="201" s="23" customFormat="1" ht="15" customHeight="1" x14ac:dyDescent="0.3"/>
    <row r="202" s="23" customFormat="1" ht="15" customHeight="1" x14ac:dyDescent="0.3"/>
    <row r="203" s="23" customFormat="1" ht="15" customHeight="1" x14ac:dyDescent="0.3"/>
    <row r="204" s="23" customFormat="1" ht="15" customHeight="1" x14ac:dyDescent="0.3"/>
    <row r="205" s="23" customFormat="1" ht="15" customHeight="1" x14ac:dyDescent="0.3"/>
    <row r="206" s="23" customFormat="1" ht="15" customHeight="1" x14ac:dyDescent="0.3"/>
    <row r="207" s="23" customFormat="1" ht="15" customHeight="1" x14ac:dyDescent="0.3"/>
    <row r="208" s="23" customFormat="1" ht="15" customHeight="1" x14ac:dyDescent="0.3"/>
    <row r="209" s="23" customFormat="1" ht="15" customHeight="1" x14ac:dyDescent="0.3"/>
    <row r="210" s="23" customFormat="1" ht="15" customHeight="1" x14ac:dyDescent="0.3"/>
    <row r="211" s="23" customFormat="1" ht="15" customHeight="1" x14ac:dyDescent="0.3"/>
    <row r="212" s="23" customFormat="1" ht="15" customHeight="1" x14ac:dyDescent="0.3"/>
    <row r="213" s="23" customFormat="1" ht="15" customHeight="1" x14ac:dyDescent="0.3"/>
    <row r="214" s="23" customFormat="1" ht="15" customHeight="1" x14ac:dyDescent="0.3"/>
    <row r="215" s="23" customFormat="1" ht="15" customHeight="1" x14ac:dyDescent="0.3"/>
    <row r="216" s="23" customFormat="1" ht="15" customHeight="1" x14ac:dyDescent="0.3"/>
    <row r="217" s="23" customFormat="1" ht="15" customHeight="1" x14ac:dyDescent="0.3"/>
    <row r="218" s="23" customFormat="1" ht="15" customHeight="1" x14ac:dyDescent="0.3"/>
    <row r="219" s="23" customFormat="1" ht="15" customHeight="1" x14ac:dyDescent="0.3"/>
    <row r="220" s="23" customFormat="1" ht="15" customHeight="1" x14ac:dyDescent="0.3"/>
    <row r="221" s="23" customFormat="1" ht="15" customHeight="1" x14ac:dyDescent="0.3"/>
    <row r="222" s="23" customFormat="1" ht="15" customHeight="1" x14ac:dyDescent="0.3"/>
    <row r="223" s="23" customFormat="1" ht="15" customHeight="1" x14ac:dyDescent="0.3"/>
    <row r="224" s="23" customFormat="1" ht="15" customHeight="1" x14ac:dyDescent="0.3"/>
    <row r="225" s="23" customFormat="1" ht="15" customHeight="1" x14ac:dyDescent="0.3"/>
    <row r="226" s="23" customFormat="1" ht="15" customHeight="1" x14ac:dyDescent="0.3"/>
    <row r="227" s="23" customFormat="1" ht="15" customHeight="1" x14ac:dyDescent="0.3"/>
    <row r="228" s="23" customFormat="1" ht="15" customHeight="1" x14ac:dyDescent="0.3"/>
    <row r="229" s="23" customFormat="1" ht="15" customHeight="1" x14ac:dyDescent="0.3"/>
    <row r="230" s="23" customFormat="1" ht="15" customHeight="1" x14ac:dyDescent="0.3"/>
    <row r="231" s="23" customFormat="1" ht="15" customHeight="1" x14ac:dyDescent="0.3"/>
    <row r="232" s="23" customFormat="1" ht="15" customHeight="1" x14ac:dyDescent="0.3"/>
    <row r="233" s="23" customFormat="1" ht="15" customHeight="1" x14ac:dyDescent="0.3"/>
    <row r="234" s="23" customFormat="1" ht="15" customHeight="1" x14ac:dyDescent="0.3"/>
    <row r="235" s="23" customFormat="1" ht="15" customHeight="1" x14ac:dyDescent="0.3"/>
    <row r="236" s="23" customFormat="1" ht="15" customHeight="1" x14ac:dyDescent="0.3"/>
    <row r="237" s="23" customFormat="1" ht="15" customHeight="1" x14ac:dyDescent="0.3"/>
    <row r="238" s="23" customFormat="1" ht="15" customHeight="1" x14ac:dyDescent="0.3"/>
    <row r="239" s="23" customFormat="1" ht="15" customHeight="1" x14ac:dyDescent="0.3"/>
    <row r="240" s="23" customFormat="1" ht="15" customHeight="1" x14ac:dyDescent="0.3"/>
    <row r="241" s="23" customFormat="1" ht="15" customHeight="1" x14ac:dyDescent="0.3"/>
    <row r="242" s="23" customFormat="1" ht="15" customHeight="1" x14ac:dyDescent="0.3"/>
    <row r="243" s="23" customFormat="1" ht="15" customHeight="1" x14ac:dyDescent="0.3"/>
    <row r="244" s="23" customFormat="1" ht="15" customHeight="1" x14ac:dyDescent="0.3"/>
    <row r="245" s="23" customFormat="1" ht="15" customHeight="1" x14ac:dyDescent="0.3"/>
    <row r="246" s="23" customFormat="1" ht="15" customHeight="1" x14ac:dyDescent="0.3"/>
    <row r="247" s="23" customFormat="1" ht="15" customHeight="1" x14ac:dyDescent="0.3"/>
    <row r="248" s="23" customFormat="1" ht="15" customHeight="1" x14ac:dyDescent="0.3"/>
    <row r="249" s="23" customFormat="1" ht="15" customHeight="1" x14ac:dyDescent="0.3"/>
    <row r="250" s="23" customFormat="1" ht="15" customHeight="1" x14ac:dyDescent="0.3"/>
    <row r="251" s="23" customFormat="1" ht="15" customHeight="1" x14ac:dyDescent="0.3"/>
    <row r="252" s="23" customFormat="1" ht="15" customHeight="1" x14ac:dyDescent="0.3"/>
    <row r="253" s="23" customFormat="1" ht="15" customHeight="1" x14ac:dyDescent="0.3"/>
    <row r="254" s="23" customFormat="1" ht="15" customHeight="1" x14ac:dyDescent="0.3"/>
    <row r="255" s="23" customFormat="1" ht="15" customHeight="1" x14ac:dyDescent="0.3"/>
    <row r="256" s="23" customFormat="1" ht="15" customHeight="1" x14ac:dyDescent="0.3"/>
    <row r="257" s="23" customFormat="1" ht="15" customHeight="1" x14ac:dyDescent="0.3"/>
    <row r="258" s="23" customFormat="1" ht="15" customHeight="1" x14ac:dyDescent="0.3"/>
    <row r="259" s="23" customFormat="1" ht="15" customHeight="1" x14ac:dyDescent="0.3"/>
    <row r="260" s="23" customFormat="1" ht="15" customHeight="1" x14ac:dyDescent="0.3"/>
    <row r="261" s="23" customFormat="1" ht="15" customHeight="1" x14ac:dyDescent="0.3"/>
    <row r="262" s="23" customFormat="1" ht="15" customHeight="1" x14ac:dyDescent="0.3"/>
    <row r="263" s="23" customFormat="1" ht="15" customHeight="1" x14ac:dyDescent="0.3"/>
    <row r="264" s="23" customFormat="1" ht="15" customHeight="1" x14ac:dyDescent="0.3"/>
    <row r="265" s="23" customFormat="1" ht="15" customHeight="1" x14ac:dyDescent="0.3"/>
    <row r="266" s="23" customFormat="1" ht="15" customHeight="1" x14ac:dyDescent="0.3"/>
    <row r="267" s="23" customFormat="1" ht="15" customHeight="1" x14ac:dyDescent="0.3"/>
    <row r="268" s="23" customFormat="1" ht="15" customHeight="1" x14ac:dyDescent="0.3"/>
    <row r="269" s="23" customFormat="1" ht="15" customHeight="1" x14ac:dyDescent="0.3"/>
    <row r="270" s="23" customFormat="1" ht="15" customHeight="1" x14ac:dyDescent="0.3"/>
    <row r="271" s="23" customFormat="1" ht="15" customHeight="1" x14ac:dyDescent="0.3"/>
    <row r="272" s="23" customFormat="1" ht="15" customHeight="1" x14ac:dyDescent="0.3"/>
    <row r="273" s="23" customFormat="1" ht="15" customHeight="1" x14ac:dyDescent="0.3"/>
    <row r="274" s="23" customFormat="1" ht="15" customHeight="1" x14ac:dyDescent="0.3"/>
    <row r="275" s="23" customFormat="1" ht="15" customHeight="1" x14ac:dyDescent="0.3"/>
    <row r="276" s="23" customFormat="1" ht="15" customHeight="1" x14ac:dyDescent="0.3"/>
    <row r="277" s="23" customFormat="1" ht="15" customHeight="1" x14ac:dyDescent="0.3"/>
    <row r="278" s="23" customFormat="1" ht="15" customHeight="1" x14ac:dyDescent="0.3"/>
    <row r="279" s="23" customFormat="1" ht="15" customHeight="1" x14ac:dyDescent="0.3"/>
    <row r="280" s="23" customFormat="1" ht="15" customHeight="1" x14ac:dyDescent="0.3"/>
    <row r="281" s="23" customFormat="1" ht="15" customHeight="1" x14ac:dyDescent="0.3"/>
    <row r="282" s="23" customFormat="1" ht="15" customHeight="1" x14ac:dyDescent="0.3"/>
    <row r="283" s="23" customFormat="1" ht="15" customHeight="1" x14ac:dyDescent="0.3"/>
    <row r="284" s="23" customFormat="1" ht="15" customHeight="1" x14ac:dyDescent="0.3"/>
    <row r="285" s="23" customFormat="1" ht="15" customHeight="1" x14ac:dyDescent="0.3"/>
    <row r="286" s="23" customFormat="1" ht="15" customHeight="1" x14ac:dyDescent="0.3"/>
    <row r="287" s="23" customFormat="1" ht="15" customHeight="1" x14ac:dyDescent="0.3"/>
    <row r="288" s="23" customFormat="1" ht="15" customHeight="1" x14ac:dyDescent="0.3"/>
    <row r="289" s="23" customFormat="1" ht="15" customHeight="1" x14ac:dyDescent="0.3"/>
    <row r="290" s="23" customFormat="1" ht="15" customHeight="1" x14ac:dyDescent="0.3"/>
    <row r="291" s="23" customFormat="1" ht="15" customHeight="1" x14ac:dyDescent="0.3"/>
    <row r="292" s="23" customFormat="1" ht="15" customHeight="1" x14ac:dyDescent="0.3"/>
    <row r="293" s="23" customFormat="1" ht="15" customHeight="1" x14ac:dyDescent="0.3"/>
    <row r="294" s="23" customFormat="1" ht="15" customHeight="1" x14ac:dyDescent="0.3"/>
    <row r="295" s="23" customFormat="1" ht="15" customHeight="1" x14ac:dyDescent="0.3"/>
    <row r="296" s="23" customFormat="1" ht="15" customHeight="1" x14ac:dyDescent="0.3"/>
    <row r="297" s="23" customFormat="1" ht="15" customHeight="1" x14ac:dyDescent="0.3"/>
    <row r="298" s="23" customFormat="1" ht="15" customHeight="1" x14ac:dyDescent="0.3"/>
    <row r="299" s="23" customFormat="1" ht="15" customHeight="1" x14ac:dyDescent="0.3"/>
    <row r="300" s="23" customFormat="1" ht="15" customHeight="1" x14ac:dyDescent="0.3"/>
    <row r="301" s="23" customFormat="1" ht="15" customHeight="1" x14ac:dyDescent="0.3"/>
    <row r="302" s="23" customFormat="1" ht="15" customHeight="1" x14ac:dyDescent="0.3"/>
    <row r="303" s="23" customFormat="1" ht="15" customHeight="1" x14ac:dyDescent="0.3"/>
    <row r="304" s="23" customFormat="1" ht="15" customHeight="1" x14ac:dyDescent="0.3"/>
    <row r="305" s="23" customFormat="1" ht="15" customHeight="1" x14ac:dyDescent="0.3"/>
    <row r="306" s="23" customFormat="1" ht="15" customHeight="1" x14ac:dyDescent="0.3"/>
    <row r="307" s="23" customFormat="1" ht="15" customHeight="1" x14ac:dyDescent="0.3"/>
    <row r="308" s="23" customFormat="1" ht="15" customHeight="1" x14ac:dyDescent="0.3"/>
    <row r="309" s="23" customFormat="1" ht="15" customHeight="1" x14ac:dyDescent="0.3"/>
    <row r="310" s="23" customFormat="1" ht="15" customHeight="1" x14ac:dyDescent="0.3"/>
    <row r="311" s="23" customFormat="1" ht="15" customHeight="1" x14ac:dyDescent="0.3"/>
    <row r="312" s="23" customFormat="1" ht="15" customHeight="1" x14ac:dyDescent="0.3"/>
    <row r="313" s="23" customFormat="1" ht="15" customHeight="1" x14ac:dyDescent="0.3"/>
    <row r="314" s="23" customFormat="1" ht="15" customHeight="1" x14ac:dyDescent="0.3"/>
    <row r="315" s="23" customFormat="1" ht="15" customHeight="1" x14ac:dyDescent="0.3"/>
    <row r="316" s="23" customFormat="1" ht="15" customHeight="1" x14ac:dyDescent="0.3"/>
    <row r="317" s="23" customFormat="1" ht="15" customHeight="1" x14ac:dyDescent="0.3"/>
    <row r="318" s="23" customFormat="1" ht="15" customHeight="1" x14ac:dyDescent="0.3"/>
    <row r="319" s="23" customFormat="1" ht="15" customHeight="1" x14ac:dyDescent="0.3"/>
    <row r="320" s="23" customFormat="1" ht="15" customHeight="1" x14ac:dyDescent="0.3"/>
    <row r="321" s="23" customFormat="1" ht="15" customHeight="1" x14ac:dyDescent="0.3"/>
    <row r="322" s="23" customFormat="1" ht="15" customHeight="1" x14ac:dyDescent="0.3"/>
    <row r="323" s="23" customFormat="1" ht="15" customHeight="1" x14ac:dyDescent="0.3"/>
    <row r="324" s="23" customFormat="1" ht="15" customHeight="1" x14ac:dyDescent="0.3"/>
    <row r="325" s="23" customFormat="1" ht="15" customHeight="1" x14ac:dyDescent="0.3"/>
    <row r="326" s="23" customFormat="1" ht="15" customHeight="1" x14ac:dyDescent="0.3"/>
    <row r="327" s="23" customFormat="1" ht="15" customHeight="1" x14ac:dyDescent="0.3"/>
    <row r="328" s="23" customFormat="1" ht="15" customHeight="1" x14ac:dyDescent="0.3"/>
    <row r="329" s="23" customFormat="1" ht="15" customHeight="1" x14ac:dyDescent="0.3"/>
    <row r="330" s="23" customFormat="1" ht="15" customHeight="1" x14ac:dyDescent="0.3"/>
    <row r="331" s="23" customFormat="1" ht="15" customHeight="1" x14ac:dyDescent="0.3"/>
    <row r="332" s="23" customFormat="1" ht="15" customHeight="1" x14ac:dyDescent="0.3"/>
    <row r="333" s="23" customFormat="1" ht="15" customHeight="1" x14ac:dyDescent="0.3"/>
    <row r="334" s="23" customFormat="1" ht="15" customHeight="1" x14ac:dyDescent="0.3"/>
    <row r="335" s="23" customFormat="1" ht="15" customHeight="1" x14ac:dyDescent="0.3"/>
    <row r="336" s="23" customFormat="1" ht="15" customHeight="1" x14ac:dyDescent="0.3"/>
    <row r="337" s="23" customFormat="1" ht="15" customHeight="1" x14ac:dyDescent="0.3"/>
    <row r="338" s="23" customFormat="1" ht="15" customHeight="1" x14ac:dyDescent="0.3"/>
    <row r="339" s="23" customFormat="1" ht="15" customHeight="1" x14ac:dyDescent="0.3"/>
    <row r="340" s="23" customFormat="1" ht="15" customHeight="1" x14ac:dyDescent="0.3"/>
    <row r="341" s="23" customFormat="1" ht="15" customHeight="1" x14ac:dyDescent="0.3"/>
    <row r="342" s="23" customFormat="1" ht="15" customHeight="1" x14ac:dyDescent="0.3"/>
    <row r="343" s="23" customFormat="1" ht="15" customHeight="1" x14ac:dyDescent="0.3"/>
    <row r="344" s="23" customFormat="1" ht="15" customHeight="1" x14ac:dyDescent="0.3"/>
    <row r="345" s="23" customFormat="1" ht="15" customHeight="1" x14ac:dyDescent="0.3"/>
    <row r="346" s="23" customFormat="1" ht="15" customHeight="1" x14ac:dyDescent="0.3"/>
    <row r="347" s="23" customFormat="1" ht="15" customHeight="1" x14ac:dyDescent="0.3"/>
    <row r="348" s="23" customFormat="1" ht="15" customHeight="1" x14ac:dyDescent="0.3"/>
    <row r="349" s="23" customFormat="1" ht="15" customHeight="1" x14ac:dyDescent="0.3"/>
    <row r="350" s="23" customFormat="1" ht="15" customHeight="1" x14ac:dyDescent="0.3"/>
    <row r="351" s="23" customFormat="1" ht="15" customHeight="1" x14ac:dyDescent="0.3"/>
    <row r="352" s="23" customFormat="1" ht="15" customHeight="1" x14ac:dyDescent="0.3"/>
    <row r="353" s="23" customFormat="1" ht="15" customHeight="1" x14ac:dyDescent="0.3"/>
    <row r="354" s="23" customFormat="1" ht="15" customHeight="1" x14ac:dyDescent="0.3"/>
    <row r="355" s="23" customFormat="1" ht="15" customHeight="1" x14ac:dyDescent="0.3"/>
    <row r="356" s="23" customFormat="1" ht="15" customHeight="1" x14ac:dyDescent="0.3"/>
    <row r="357" s="23" customFormat="1" ht="15" customHeight="1" x14ac:dyDescent="0.3"/>
    <row r="358" s="23" customFormat="1" ht="15" customHeight="1" x14ac:dyDescent="0.3"/>
    <row r="359" s="23" customFormat="1" ht="15" customHeight="1" x14ac:dyDescent="0.3"/>
    <row r="360" s="23" customFormat="1" ht="15" customHeight="1" x14ac:dyDescent="0.3"/>
    <row r="361" s="23" customFormat="1" ht="15" customHeight="1" x14ac:dyDescent="0.3"/>
    <row r="362" s="23" customFormat="1" ht="15" customHeight="1" x14ac:dyDescent="0.3"/>
    <row r="363" s="23" customFormat="1" ht="15" customHeight="1" x14ac:dyDescent="0.3"/>
    <row r="364" s="23" customFormat="1" ht="15" customHeight="1" x14ac:dyDescent="0.3"/>
    <row r="365" s="23" customFormat="1" ht="15" customHeight="1" x14ac:dyDescent="0.3"/>
    <row r="366" s="23" customFormat="1" ht="15" customHeight="1" x14ac:dyDescent="0.3"/>
    <row r="367" s="23" customFormat="1" ht="15" customHeight="1" x14ac:dyDescent="0.3"/>
    <row r="368" s="23" customFormat="1" ht="15" customHeight="1" x14ac:dyDescent="0.3"/>
    <row r="369" s="23" customFormat="1" ht="15" customHeight="1" x14ac:dyDescent="0.3"/>
    <row r="370" s="23" customFormat="1" ht="15" customHeight="1" x14ac:dyDescent="0.3"/>
    <row r="371" s="23" customFormat="1" ht="15" customHeight="1" x14ac:dyDescent="0.3"/>
    <row r="372" s="23" customFormat="1" ht="15" customHeight="1" x14ac:dyDescent="0.3"/>
    <row r="373" s="23" customFormat="1" ht="15" customHeight="1" x14ac:dyDescent="0.3"/>
    <row r="374" s="23" customFormat="1" ht="15" customHeight="1" x14ac:dyDescent="0.3"/>
    <row r="375" s="23" customFormat="1" ht="15" customHeight="1" x14ac:dyDescent="0.3"/>
    <row r="376" s="23" customFormat="1" ht="15" customHeight="1" x14ac:dyDescent="0.3"/>
    <row r="377" s="23" customFormat="1" ht="15" customHeight="1" x14ac:dyDescent="0.3"/>
    <row r="378" s="23" customFormat="1" ht="15" customHeight="1" x14ac:dyDescent="0.3"/>
    <row r="379" s="23" customFormat="1" ht="15" customHeight="1" x14ac:dyDescent="0.3"/>
    <row r="380" s="23" customFormat="1" ht="15" customHeight="1" x14ac:dyDescent="0.3"/>
    <row r="381" s="23" customFormat="1" ht="15" customHeight="1" x14ac:dyDescent="0.3"/>
    <row r="382" s="23" customFormat="1" ht="15" customHeight="1" x14ac:dyDescent="0.3"/>
    <row r="383" s="23" customFormat="1" ht="15" customHeight="1" x14ac:dyDescent="0.3"/>
    <row r="384" s="23" customFormat="1" ht="15" customHeight="1" x14ac:dyDescent="0.3"/>
    <row r="385" s="23" customFormat="1" ht="15" customHeight="1" x14ac:dyDescent="0.3"/>
    <row r="386" s="23" customFormat="1" ht="15" customHeight="1" x14ac:dyDescent="0.3"/>
    <row r="387" s="23" customFormat="1" ht="15" customHeight="1" x14ac:dyDescent="0.3"/>
    <row r="388" s="23" customFormat="1" ht="15" customHeight="1" x14ac:dyDescent="0.3"/>
    <row r="389" s="23" customFormat="1" ht="15" customHeight="1" x14ac:dyDescent="0.3"/>
    <row r="390" s="23" customFormat="1" ht="15" customHeight="1" x14ac:dyDescent="0.3"/>
    <row r="391" s="23" customFormat="1" ht="15" customHeight="1" x14ac:dyDescent="0.3"/>
    <row r="392" s="23" customFormat="1" ht="15" customHeight="1" x14ac:dyDescent="0.3"/>
    <row r="393" s="23" customFormat="1" ht="15" customHeight="1" x14ac:dyDescent="0.3"/>
    <row r="394" s="23" customFormat="1" ht="15" customHeight="1" x14ac:dyDescent="0.3"/>
    <row r="395" s="23" customFormat="1" ht="15" customHeight="1" x14ac:dyDescent="0.3"/>
    <row r="396" s="23" customFormat="1" ht="15" customHeight="1" x14ac:dyDescent="0.3"/>
    <row r="397" s="23" customFormat="1" ht="15" customHeight="1" x14ac:dyDescent="0.3"/>
    <row r="398" s="23" customFormat="1" ht="15" customHeight="1" x14ac:dyDescent="0.3"/>
    <row r="399" s="23" customFormat="1" ht="15" customHeight="1" x14ac:dyDescent="0.3"/>
    <row r="400" s="23" customFormat="1" ht="15" customHeight="1" x14ac:dyDescent="0.3"/>
    <row r="401" s="23" customFormat="1" ht="15" customHeight="1" x14ac:dyDescent="0.3"/>
    <row r="402" s="23" customFormat="1" ht="15" customHeight="1" x14ac:dyDescent="0.3"/>
    <row r="403" s="23" customFormat="1" ht="15" customHeight="1" x14ac:dyDescent="0.3"/>
    <row r="404" s="23" customFormat="1" ht="15" customHeight="1" x14ac:dyDescent="0.3"/>
    <row r="405" s="23" customFormat="1" ht="15" customHeight="1" x14ac:dyDescent="0.3"/>
    <row r="406" s="23" customFormat="1" ht="15" customHeight="1" x14ac:dyDescent="0.3"/>
    <row r="407" s="23" customFormat="1" ht="15" customHeight="1" x14ac:dyDescent="0.3"/>
    <row r="408" s="23" customFormat="1" ht="15" customHeight="1" x14ac:dyDescent="0.3"/>
    <row r="409" s="23" customFormat="1" ht="15" customHeight="1" x14ac:dyDescent="0.3"/>
    <row r="410" s="23" customFormat="1" ht="15" customHeight="1" x14ac:dyDescent="0.3"/>
    <row r="411" s="23" customFormat="1" ht="15" customHeight="1" x14ac:dyDescent="0.3"/>
    <row r="412" s="23" customFormat="1" ht="15" customHeight="1" x14ac:dyDescent="0.3"/>
    <row r="413" s="23" customFormat="1" ht="15" customHeight="1" x14ac:dyDescent="0.3"/>
    <row r="414" s="23" customFormat="1" ht="15" customHeight="1" x14ac:dyDescent="0.3"/>
    <row r="415" s="23" customFormat="1" ht="15" customHeight="1" x14ac:dyDescent="0.3"/>
    <row r="416" s="23" customFormat="1" ht="15" customHeight="1" x14ac:dyDescent="0.3"/>
    <row r="417" s="23" customFormat="1" ht="15" customHeight="1" x14ac:dyDescent="0.3"/>
    <row r="418" s="23" customFormat="1" ht="15" customHeight="1" x14ac:dyDescent="0.3"/>
    <row r="419" s="23" customFormat="1" ht="15" customHeight="1" x14ac:dyDescent="0.3"/>
    <row r="420" s="23" customFormat="1" ht="15" customHeight="1" x14ac:dyDescent="0.3"/>
    <row r="421" s="23" customFormat="1" ht="15" customHeight="1" x14ac:dyDescent="0.3"/>
    <row r="422" s="23" customFormat="1" ht="15" customHeight="1" x14ac:dyDescent="0.3"/>
    <row r="423" s="23" customFormat="1" ht="15" customHeight="1" x14ac:dyDescent="0.3"/>
    <row r="424" s="23" customFormat="1" ht="15" customHeight="1" x14ac:dyDescent="0.3"/>
    <row r="425" s="23" customFormat="1" ht="15" customHeight="1" x14ac:dyDescent="0.3"/>
    <row r="426" s="23" customFormat="1" ht="15" customHeight="1" x14ac:dyDescent="0.3"/>
    <row r="427" s="23" customFormat="1" ht="15" customHeight="1" x14ac:dyDescent="0.3"/>
    <row r="428" s="23" customFormat="1" ht="15" customHeight="1" x14ac:dyDescent="0.3"/>
    <row r="429" s="23" customFormat="1" ht="15" customHeight="1" x14ac:dyDescent="0.3"/>
    <row r="430" s="23" customFormat="1" ht="15" customHeight="1" x14ac:dyDescent="0.3"/>
    <row r="431" s="23" customFormat="1" ht="15" customHeight="1" x14ac:dyDescent="0.3"/>
    <row r="432" s="23" customFormat="1" ht="15" customHeight="1" x14ac:dyDescent="0.3"/>
    <row r="433" s="23" customFormat="1" ht="15" customHeight="1" x14ac:dyDescent="0.3"/>
    <row r="434" s="23" customFormat="1" ht="15" customHeight="1" x14ac:dyDescent="0.3"/>
    <row r="435" s="23" customFormat="1" ht="15" customHeight="1" x14ac:dyDescent="0.3"/>
    <row r="436" s="23" customFormat="1" ht="15" customHeight="1" x14ac:dyDescent="0.3"/>
    <row r="437" s="23" customFormat="1" ht="15" customHeight="1" x14ac:dyDescent="0.3"/>
    <row r="438" s="23" customFormat="1" ht="15" customHeight="1" x14ac:dyDescent="0.3"/>
    <row r="439" s="23" customFormat="1" ht="15" customHeight="1" x14ac:dyDescent="0.3"/>
    <row r="440" s="23" customFormat="1" ht="15" customHeight="1" x14ac:dyDescent="0.3"/>
    <row r="441" s="23" customFormat="1" ht="15" customHeight="1" x14ac:dyDescent="0.3"/>
    <row r="442" s="23" customFormat="1" ht="15" customHeight="1" x14ac:dyDescent="0.3"/>
    <row r="443" s="23" customFormat="1" ht="15" customHeight="1" x14ac:dyDescent="0.3"/>
    <row r="444" s="23" customFormat="1" ht="15" customHeight="1" x14ac:dyDescent="0.3"/>
    <row r="445" s="23" customFormat="1" ht="15" customHeight="1" x14ac:dyDescent="0.3"/>
    <row r="446" s="23" customFormat="1" ht="15" customHeight="1" x14ac:dyDescent="0.3"/>
    <row r="447" s="23" customFormat="1" ht="15" customHeight="1" x14ac:dyDescent="0.3"/>
    <row r="448" s="23" customFormat="1" ht="15" customHeight="1" x14ac:dyDescent="0.3"/>
    <row r="449" s="23" customFormat="1" ht="15" customHeight="1" x14ac:dyDescent="0.3"/>
    <row r="450" s="23" customFormat="1" ht="15" customHeight="1" x14ac:dyDescent="0.3"/>
    <row r="451" s="23" customFormat="1" ht="15" customHeight="1" x14ac:dyDescent="0.3"/>
    <row r="452" s="23" customFormat="1" ht="15" customHeight="1" x14ac:dyDescent="0.3"/>
    <row r="453" s="23" customFormat="1" ht="15" customHeight="1" x14ac:dyDescent="0.3"/>
    <row r="454" s="23" customFormat="1" ht="15" customHeight="1" x14ac:dyDescent="0.3"/>
    <row r="455" s="23" customFormat="1" ht="15" customHeight="1" x14ac:dyDescent="0.3"/>
    <row r="456" s="23" customFormat="1" ht="15" customHeight="1" x14ac:dyDescent="0.3"/>
    <row r="457" s="23" customFormat="1" ht="15" customHeight="1" x14ac:dyDescent="0.3"/>
    <row r="458" s="23" customFormat="1" ht="15" customHeight="1" x14ac:dyDescent="0.3"/>
    <row r="459" s="23" customFormat="1" ht="15" customHeight="1" x14ac:dyDescent="0.3"/>
    <row r="460" s="23" customFormat="1" ht="15" customHeight="1" x14ac:dyDescent="0.3"/>
    <row r="461" s="23" customFormat="1" ht="15" customHeight="1" x14ac:dyDescent="0.3"/>
    <row r="462" s="23" customFormat="1" ht="15" customHeight="1" x14ac:dyDescent="0.3"/>
    <row r="463" s="23" customFormat="1" ht="15" customHeight="1" x14ac:dyDescent="0.3"/>
    <row r="464" s="23" customFormat="1" ht="15" customHeight="1" x14ac:dyDescent="0.3"/>
    <row r="465" s="23" customFormat="1" ht="15" customHeight="1" x14ac:dyDescent="0.3"/>
    <row r="466" s="23" customFormat="1" ht="15" customHeight="1" x14ac:dyDescent="0.3"/>
    <row r="467" s="23" customFormat="1" ht="15" customHeight="1" x14ac:dyDescent="0.3"/>
    <row r="468" s="23" customFormat="1" ht="15" customHeight="1" x14ac:dyDescent="0.3"/>
    <row r="469" s="23" customFormat="1" ht="15" customHeight="1" x14ac:dyDescent="0.3"/>
    <row r="470" s="23" customFormat="1" ht="15" customHeight="1" x14ac:dyDescent="0.3"/>
    <row r="471" s="23" customFormat="1" ht="15" customHeight="1" x14ac:dyDescent="0.3"/>
    <row r="472" s="23" customFormat="1" ht="15" customHeight="1" x14ac:dyDescent="0.3"/>
    <row r="473" s="23" customFormat="1" ht="15" customHeight="1" x14ac:dyDescent="0.3"/>
    <row r="474" s="23" customFormat="1" ht="15" customHeight="1" x14ac:dyDescent="0.3"/>
    <row r="475" s="23" customFormat="1" ht="15" customHeight="1" x14ac:dyDescent="0.3"/>
    <row r="476" s="23" customFormat="1" ht="15" customHeight="1" x14ac:dyDescent="0.3"/>
    <row r="477" s="23" customFormat="1" ht="15" customHeight="1" x14ac:dyDescent="0.3"/>
    <row r="478" s="23" customFormat="1" ht="15" customHeight="1" x14ac:dyDescent="0.3"/>
    <row r="479" s="23" customFormat="1" ht="15" customHeight="1" x14ac:dyDescent="0.3"/>
    <row r="480" s="23" customFormat="1" ht="15" customHeight="1" x14ac:dyDescent="0.3"/>
    <row r="481" s="23" customFormat="1" ht="15" customHeight="1" x14ac:dyDescent="0.3"/>
    <row r="482" s="23" customFormat="1" ht="15" customHeight="1" x14ac:dyDescent="0.3"/>
    <row r="483" s="23" customFormat="1" ht="15" customHeight="1" x14ac:dyDescent="0.3"/>
    <row r="484" s="23" customFormat="1" ht="15" customHeight="1" x14ac:dyDescent="0.3"/>
    <row r="485" s="23" customFormat="1" ht="15" customHeight="1" x14ac:dyDescent="0.3"/>
    <row r="486" s="23" customFormat="1" ht="15" customHeight="1" x14ac:dyDescent="0.3"/>
    <row r="487" s="23" customFormat="1" ht="15" customHeight="1" x14ac:dyDescent="0.3"/>
    <row r="488" s="23" customFormat="1" ht="15" customHeight="1" x14ac:dyDescent="0.3"/>
    <row r="489" s="23" customFormat="1" ht="15" customHeight="1" x14ac:dyDescent="0.3"/>
    <row r="490" s="23" customFormat="1" ht="15" customHeight="1" x14ac:dyDescent="0.3"/>
    <row r="491" s="23" customFormat="1" ht="15" customHeight="1" x14ac:dyDescent="0.3"/>
    <row r="492" s="23" customFormat="1" ht="15" customHeight="1" x14ac:dyDescent="0.3"/>
    <row r="493" s="23" customFormat="1" ht="15" customHeight="1" x14ac:dyDescent="0.3"/>
    <row r="494" s="23" customFormat="1" ht="15" customHeight="1" x14ac:dyDescent="0.3"/>
    <row r="495" s="23" customFormat="1" ht="15" customHeight="1" x14ac:dyDescent="0.3"/>
    <row r="496" s="23" customFormat="1" ht="15" customHeight="1" x14ac:dyDescent="0.3"/>
    <row r="497" s="23" customFormat="1" ht="15" customHeight="1" x14ac:dyDescent="0.3"/>
    <row r="498" s="23" customFormat="1" ht="15" customHeight="1" x14ac:dyDescent="0.3"/>
    <row r="499" s="23" customFormat="1" ht="15" customHeight="1" x14ac:dyDescent="0.3"/>
    <row r="500" s="23" customFormat="1" ht="15" customHeight="1" x14ac:dyDescent="0.3"/>
    <row r="501" s="23" customFormat="1" ht="15" customHeight="1" x14ac:dyDescent="0.3"/>
    <row r="502" s="23" customFormat="1" ht="15" customHeight="1" x14ac:dyDescent="0.3"/>
    <row r="503" s="23" customFormat="1" ht="15" customHeight="1" x14ac:dyDescent="0.3"/>
    <row r="504" s="23" customFormat="1" ht="15" customHeight="1" x14ac:dyDescent="0.3"/>
    <row r="505" s="23" customFormat="1" ht="15" customHeight="1" x14ac:dyDescent="0.3"/>
    <row r="506" s="23" customFormat="1" ht="15" customHeight="1" x14ac:dyDescent="0.3"/>
    <row r="507" s="23" customFormat="1" ht="15" customHeight="1" x14ac:dyDescent="0.3"/>
    <row r="508" s="23" customFormat="1" ht="15" customHeight="1" x14ac:dyDescent="0.3"/>
    <row r="509" s="23" customFormat="1" ht="15" customHeight="1" x14ac:dyDescent="0.3"/>
    <row r="510" s="23" customFormat="1" ht="15" customHeight="1" x14ac:dyDescent="0.3"/>
    <row r="511" s="23" customFormat="1" ht="15" customHeight="1" x14ac:dyDescent="0.3"/>
    <row r="512" s="23" customFormat="1" ht="15" customHeight="1" x14ac:dyDescent="0.3"/>
    <row r="513" s="23" customFormat="1" ht="15" customHeight="1" x14ac:dyDescent="0.3"/>
    <row r="514" s="23" customFormat="1" ht="15" customHeight="1" x14ac:dyDescent="0.3"/>
    <row r="515" s="23" customFormat="1" ht="15" customHeight="1" x14ac:dyDescent="0.3"/>
    <row r="516" s="23" customFormat="1" ht="15" customHeight="1" x14ac:dyDescent="0.3"/>
    <row r="517" s="23" customFormat="1" ht="15" customHeight="1" x14ac:dyDescent="0.3"/>
    <row r="518" s="23" customFormat="1" ht="15" customHeight="1" x14ac:dyDescent="0.3"/>
    <row r="519" s="23" customFormat="1" ht="15" customHeight="1" x14ac:dyDescent="0.3"/>
    <row r="520" s="23" customFormat="1" ht="15" customHeight="1" x14ac:dyDescent="0.3"/>
    <row r="521" s="23" customFormat="1" ht="15" customHeight="1" x14ac:dyDescent="0.3"/>
    <row r="522" s="23" customFormat="1" ht="15" customHeight="1" x14ac:dyDescent="0.3"/>
    <row r="523" s="23" customFormat="1" ht="15" customHeight="1" x14ac:dyDescent="0.3"/>
    <row r="524" s="23" customFormat="1" ht="15" customHeight="1" x14ac:dyDescent="0.3"/>
    <row r="525" s="23" customFormat="1" ht="15" customHeight="1" x14ac:dyDescent="0.3"/>
    <row r="526" s="23" customFormat="1" ht="15" customHeight="1" x14ac:dyDescent="0.3"/>
    <row r="527" s="23" customFormat="1" ht="15" customHeight="1" x14ac:dyDescent="0.3"/>
    <row r="528" s="23" customFormat="1" ht="15" customHeight="1" x14ac:dyDescent="0.3"/>
    <row r="529" s="23" customFormat="1" ht="15" customHeight="1" x14ac:dyDescent="0.3"/>
    <row r="530" s="23" customFormat="1" ht="15" customHeight="1" x14ac:dyDescent="0.3"/>
    <row r="531" s="23" customFormat="1" ht="15" customHeight="1" x14ac:dyDescent="0.3"/>
    <row r="532" s="23" customFormat="1" ht="15" customHeight="1" x14ac:dyDescent="0.3"/>
    <row r="533" s="23" customFormat="1" ht="15" customHeight="1" x14ac:dyDescent="0.3"/>
    <row r="534" s="23" customFormat="1" ht="15" customHeight="1" x14ac:dyDescent="0.3"/>
    <row r="535" s="23" customFormat="1" ht="15" customHeight="1" x14ac:dyDescent="0.3"/>
    <row r="536" s="23" customFormat="1" ht="15" customHeight="1" x14ac:dyDescent="0.3"/>
    <row r="537" s="23" customFormat="1" ht="15" customHeight="1" x14ac:dyDescent="0.3"/>
    <row r="538" s="23" customFormat="1" ht="15" customHeight="1" x14ac:dyDescent="0.3"/>
    <row r="539" s="23" customFormat="1" ht="15" customHeight="1" x14ac:dyDescent="0.3"/>
    <row r="540" s="23" customFormat="1" ht="15" customHeight="1" x14ac:dyDescent="0.3"/>
    <row r="541" s="23" customFormat="1" ht="15" customHeight="1" x14ac:dyDescent="0.3"/>
    <row r="542" s="23" customFormat="1" ht="15" customHeight="1" x14ac:dyDescent="0.3"/>
    <row r="543" s="23" customFormat="1" ht="15" customHeight="1" x14ac:dyDescent="0.3"/>
    <row r="544" s="23" customFormat="1" ht="15" customHeight="1" x14ac:dyDescent="0.3"/>
    <row r="545" s="23" customFormat="1" ht="15" customHeight="1" x14ac:dyDescent="0.3"/>
    <row r="546" s="23" customFormat="1" ht="15" customHeight="1" x14ac:dyDescent="0.3"/>
    <row r="547" s="23" customFormat="1" ht="15" customHeight="1" x14ac:dyDescent="0.3"/>
    <row r="548" s="23" customFormat="1" ht="15" customHeight="1" x14ac:dyDescent="0.3"/>
    <row r="549" s="23" customFormat="1" ht="15" customHeight="1" x14ac:dyDescent="0.3"/>
    <row r="550" s="23" customFormat="1" ht="15" customHeight="1" x14ac:dyDescent="0.3"/>
    <row r="551" s="23" customFormat="1" ht="15" customHeight="1" x14ac:dyDescent="0.3"/>
    <row r="552" s="23" customFormat="1" ht="15" customHeight="1" x14ac:dyDescent="0.3"/>
    <row r="553" s="23" customFormat="1" ht="15" customHeight="1" x14ac:dyDescent="0.3"/>
    <row r="554" s="23" customFormat="1" ht="15" customHeight="1" x14ac:dyDescent="0.3"/>
    <row r="555" s="23" customFormat="1" ht="15" customHeight="1" x14ac:dyDescent="0.3"/>
    <row r="556" s="23" customFormat="1" ht="15" customHeight="1" x14ac:dyDescent="0.3"/>
    <row r="557" s="23" customFormat="1" ht="15" customHeight="1" x14ac:dyDescent="0.3"/>
    <row r="558" s="23" customFormat="1" ht="15" customHeight="1" x14ac:dyDescent="0.3"/>
    <row r="559" s="23" customFormat="1" ht="15" customHeight="1" x14ac:dyDescent="0.3"/>
    <row r="560" s="23" customFormat="1" ht="15" customHeight="1" x14ac:dyDescent="0.3"/>
    <row r="561" s="23" customFormat="1" ht="15" customHeight="1" x14ac:dyDescent="0.3"/>
    <row r="562" s="23" customFormat="1" ht="15" customHeight="1" x14ac:dyDescent="0.3"/>
    <row r="563" s="23" customFormat="1" ht="15" customHeight="1" x14ac:dyDescent="0.3"/>
    <row r="564" s="23" customFormat="1" ht="15" customHeight="1" x14ac:dyDescent="0.3"/>
    <row r="565" s="23" customFormat="1" ht="15" customHeight="1" x14ac:dyDescent="0.3"/>
    <row r="566" s="23" customFormat="1" ht="15" customHeight="1" x14ac:dyDescent="0.3"/>
    <row r="567" s="23" customFormat="1" ht="15" customHeight="1" x14ac:dyDescent="0.3"/>
    <row r="568" s="23" customFormat="1" ht="15" customHeight="1" x14ac:dyDescent="0.3"/>
    <row r="569" s="23" customFormat="1" ht="15" customHeight="1" x14ac:dyDescent="0.3"/>
    <row r="570" s="23" customFormat="1" ht="15" customHeight="1" x14ac:dyDescent="0.3"/>
    <row r="571" s="23" customFormat="1" ht="15" customHeight="1" x14ac:dyDescent="0.3"/>
    <row r="572" s="23" customFormat="1" ht="15" customHeight="1" x14ac:dyDescent="0.3"/>
    <row r="573" s="23" customFormat="1" ht="15" customHeight="1" x14ac:dyDescent="0.3"/>
    <row r="574" s="23" customFormat="1" ht="15" customHeight="1" x14ac:dyDescent="0.3"/>
    <row r="575" s="23" customFormat="1" ht="15" customHeight="1" x14ac:dyDescent="0.3"/>
    <row r="576" s="23" customFormat="1" ht="15" customHeight="1" x14ac:dyDescent="0.3"/>
    <row r="577" s="23" customFormat="1" ht="15" customHeight="1" x14ac:dyDescent="0.3"/>
    <row r="578" s="23" customFormat="1" ht="15" customHeight="1" x14ac:dyDescent="0.3"/>
    <row r="579" s="23" customFormat="1" ht="15" customHeight="1" x14ac:dyDescent="0.3"/>
    <row r="580" s="23" customFormat="1" ht="15" customHeight="1" x14ac:dyDescent="0.3"/>
    <row r="581" s="23" customFormat="1" ht="15" customHeight="1" x14ac:dyDescent="0.3"/>
    <row r="582" s="23" customFormat="1" ht="15" customHeight="1" x14ac:dyDescent="0.3"/>
    <row r="583" s="23" customFormat="1" ht="15" customHeight="1" x14ac:dyDescent="0.3"/>
    <row r="584" s="23" customFormat="1" ht="15" customHeight="1" x14ac:dyDescent="0.3"/>
    <row r="585" s="23" customFormat="1" ht="15" customHeight="1" x14ac:dyDescent="0.3"/>
    <row r="586" s="23" customFormat="1" ht="15" customHeight="1" x14ac:dyDescent="0.3"/>
    <row r="587" s="23" customFormat="1" ht="15" customHeight="1" x14ac:dyDescent="0.3"/>
    <row r="588" s="23" customFormat="1" ht="15" customHeight="1" x14ac:dyDescent="0.3"/>
    <row r="589" s="23" customFormat="1" ht="15" customHeight="1" x14ac:dyDescent="0.3"/>
    <row r="590" s="23" customFormat="1" ht="15" customHeight="1" x14ac:dyDescent="0.3"/>
    <row r="591" s="23" customFormat="1" ht="15" customHeight="1" x14ac:dyDescent="0.3"/>
    <row r="592" s="23" customFormat="1" ht="15" customHeight="1" x14ac:dyDescent="0.3"/>
    <row r="593" s="23" customFormat="1" ht="15" customHeight="1" x14ac:dyDescent="0.3"/>
    <row r="594" s="23" customFormat="1" ht="15" customHeight="1" x14ac:dyDescent="0.3"/>
    <row r="595" s="23" customFormat="1" ht="15" customHeight="1" x14ac:dyDescent="0.3"/>
    <row r="596" s="23" customFormat="1" ht="15" customHeight="1" x14ac:dyDescent="0.3"/>
    <row r="597" s="23" customFormat="1" ht="15" customHeight="1" x14ac:dyDescent="0.3"/>
    <row r="598" s="23" customFormat="1" ht="15" customHeight="1" x14ac:dyDescent="0.3"/>
    <row r="599" s="23" customFormat="1" ht="15" customHeight="1" x14ac:dyDescent="0.3"/>
    <row r="600" s="23" customFormat="1" ht="15" customHeight="1" x14ac:dyDescent="0.3"/>
    <row r="601" s="23" customFormat="1" ht="15" customHeight="1" x14ac:dyDescent="0.3"/>
    <row r="602" s="23" customFormat="1" ht="15" customHeight="1" x14ac:dyDescent="0.3"/>
    <row r="603" s="23" customFormat="1" ht="15" customHeight="1" x14ac:dyDescent="0.3"/>
    <row r="604" s="23" customFormat="1" ht="15" customHeight="1" x14ac:dyDescent="0.3"/>
    <row r="605" s="23" customFormat="1" ht="15" customHeight="1" x14ac:dyDescent="0.3"/>
    <row r="606" s="23" customFormat="1" ht="15" customHeight="1" x14ac:dyDescent="0.3"/>
    <row r="607" s="23" customFormat="1" ht="15" customHeight="1" x14ac:dyDescent="0.3"/>
    <row r="608" s="23" customFormat="1" ht="15" customHeight="1" x14ac:dyDescent="0.3"/>
    <row r="609" s="23" customFormat="1" ht="15" customHeight="1" x14ac:dyDescent="0.3"/>
    <row r="610" s="23" customFormat="1" ht="15" customHeight="1" x14ac:dyDescent="0.3"/>
    <row r="611" s="23" customFormat="1" ht="15" customHeight="1" x14ac:dyDescent="0.3"/>
    <row r="612" s="23" customFormat="1" ht="15" customHeight="1" x14ac:dyDescent="0.3"/>
    <row r="613" s="23" customFormat="1" ht="15" customHeight="1" x14ac:dyDescent="0.3"/>
    <row r="614" s="23" customFormat="1" ht="15" customHeight="1" x14ac:dyDescent="0.3"/>
    <row r="615" s="23" customFormat="1" ht="15" customHeight="1" x14ac:dyDescent="0.3"/>
    <row r="616" s="23" customFormat="1" ht="15" customHeight="1" x14ac:dyDescent="0.3"/>
    <row r="617" s="23" customFormat="1" ht="15" customHeight="1" x14ac:dyDescent="0.3"/>
    <row r="618" s="23" customFormat="1" ht="15" customHeight="1" x14ac:dyDescent="0.3"/>
    <row r="619" s="23" customFormat="1" ht="15" customHeight="1" x14ac:dyDescent="0.3"/>
    <row r="620" s="23" customFormat="1" ht="15" customHeight="1" x14ac:dyDescent="0.3"/>
    <row r="621" s="23" customFormat="1" ht="15" customHeight="1" x14ac:dyDescent="0.3"/>
    <row r="622" s="23" customFormat="1" ht="15" customHeight="1" x14ac:dyDescent="0.3"/>
    <row r="623" s="23" customFormat="1" ht="15" customHeight="1" x14ac:dyDescent="0.3"/>
    <row r="624" s="23" customFormat="1" ht="15" customHeight="1" x14ac:dyDescent="0.3"/>
    <row r="625" s="23" customFormat="1" ht="15" customHeight="1" x14ac:dyDescent="0.3"/>
    <row r="626" s="23" customFormat="1" ht="15" customHeight="1" x14ac:dyDescent="0.3"/>
    <row r="627" s="23" customFormat="1" ht="15" customHeight="1" x14ac:dyDescent="0.3"/>
    <row r="628" s="23" customFormat="1" ht="15" customHeight="1" x14ac:dyDescent="0.3"/>
    <row r="629" s="23" customFormat="1" ht="15" customHeight="1" x14ac:dyDescent="0.3"/>
    <row r="630" s="23" customFormat="1" ht="15" customHeight="1" x14ac:dyDescent="0.3"/>
    <row r="631" s="23" customFormat="1" ht="15" customHeight="1" x14ac:dyDescent="0.3"/>
    <row r="632" s="23" customFormat="1" ht="15" customHeight="1" x14ac:dyDescent="0.3"/>
    <row r="633" s="23" customFormat="1" ht="15" customHeight="1" x14ac:dyDescent="0.3"/>
    <row r="634" s="23" customFormat="1" ht="15" customHeight="1" x14ac:dyDescent="0.3"/>
    <row r="635" s="23" customFormat="1" ht="15" customHeight="1" x14ac:dyDescent="0.3"/>
    <row r="636" s="23" customFormat="1" ht="15" customHeight="1" x14ac:dyDescent="0.3"/>
    <row r="637" s="23" customFormat="1" ht="15" customHeight="1" x14ac:dyDescent="0.3"/>
    <row r="638" s="23" customFormat="1" ht="15" customHeight="1" x14ac:dyDescent="0.3"/>
    <row r="639" s="23" customFormat="1" ht="15" customHeight="1" x14ac:dyDescent="0.3"/>
    <row r="640" s="23" customFormat="1" ht="15" customHeight="1" x14ac:dyDescent="0.3"/>
    <row r="641" s="23" customFormat="1" ht="15" customHeight="1" x14ac:dyDescent="0.3"/>
    <row r="642" s="23" customFormat="1" ht="15" customHeight="1" x14ac:dyDescent="0.3"/>
    <row r="643" s="23" customFormat="1" ht="15" customHeight="1" x14ac:dyDescent="0.3"/>
    <row r="644" s="23" customFormat="1" ht="15" customHeight="1" x14ac:dyDescent="0.3"/>
    <row r="645" s="23" customFormat="1" ht="15" customHeight="1" x14ac:dyDescent="0.3"/>
    <row r="646" s="23" customFormat="1" ht="15" customHeight="1" x14ac:dyDescent="0.3"/>
    <row r="647" s="23" customFormat="1" ht="15" customHeight="1" x14ac:dyDescent="0.3"/>
    <row r="648" s="23" customFormat="1" ht="15" customHeight="1" x14ac:dyDescent="0.3"/>
    <row r="649" s="23" customFormat="1" ht="15" customHeight="1" x14ac:dyDescent="0.3"/>
    <row r="650" s="23" customFormat="1" ht="15" customHeight="1" x14ac:dyDescent="0.3"/>
    <row r="651" s="23" customFormat="1" ht="15" customHeight="1" x14ac:dyDescent="0.3"/>
    <row r="652" s="23" customFormat="1" ht="15" customHeight="1" x14ac:dyDescent="0.3"/>
    <row r="653" s="23" customFormat="1" ht="15" customHeight="1" x14ac:dyDescent="0.3"/>
    <row r="654" s="23" customFormat="1" ht="15" customHeight="1" x14ac:dyDescent="0.3"/>
    <row r="655" s="23" customFormat="1" ht="15" customHeight="1" x14ac:dyDescent="0.3"/>
    <row r="656" s="23" customFormat="1" ht="15" customHeight="1" x14ac:dyDescent="0.3"/>
    <row r="657" s="23" customFormat="1" ht="15" customHeight="1" x14ac:dyDescent="0.3"/>
    <row r="658" s="23" customFormat="1" ht="15" customHeight="1" x14ac:dyDescent="0.3"/>
    <row r="659" s="23" customFormat="1" ht="15" customHeight="1" x14ac:dyDescent="0.3"/>
    <row r="660" s="23" customFormat="1" ht="15" customHeight="1" x14ac:dyDescent="0.3"/>
    <row r="661" s="23" customFormat="1" ht="15" customHeight="1" x14ac:dyDescent="0.3"/>
    <row r="662" s="23" customFormat="1" ht="15" customHeight="1" x14ac:dyDescent="0.3"/>
    <row r="663" s="23" customFormat="1" ht="15" customHeight="1" x14ac:dyDescent="0.3"/>
    <row r="664" s="23" customFormat="1" ht="15" customHeight="1" x14ac:dyDescent="0.3"/>
    <row r="665" s="23" customFormat="1" ht="15" customHeight="1" x14ac:dyDescent="0.3"/>
    <row r="666" s="23" customFormat="1" ht="15" customHeight="1" x14ac:dyDescent="0.3"/>
    <row r="667" s="23" customFormat="1" ht="15" customHeight="1" x14ac:dyDescent="0.3"/>
    <row r="668" s="23" customFormat="1" ht="15" customHeight="1" x14ac:dyDescent="0.3"/>
    <row r="669" s="23" customFormat="1" ht="15" customHeight="1" x14ac:dyDescent="0.3"/>
    <row r="670" s="23" customFormat="1" ht="15" customHeight="1" x14ac:dyDescent="0.3"/>
    <row r="671" s="23" customFormat="1" ht="15" customHeight="1" x14ac:dyDescent="0.3"/>
    <row r="672" s="23" customFormat="1" ht="15" customHeight="1" x14ac:dyDescent="0.3"/>
    <row r="673" s="23" customFormat="1" ht="15" customHeight="1" x14ac:dyDescent="0.3"/>
    <row r="674" s="23" customFormat="1" ht="15" customHeight="1" x14ac:dyDescent="0.3"/>
    <row r="675" s="23" customFormat="1" ht="15" customHeight="1" x14ac:dyDescent="0.3"/>
    <row r="676" s="23" customFormat="1" ht="15" customHeight="1" x14ac:dyDescent="0.3"/>
    <row r="677" s="23" customFormat="1" ht="15" customHeight="1" x14ac:dyDescent="0.3"/>
    <row r="678" s="23" customFormat="1" ht="15" customHeight="1" x14ac:dyDescent="0.3"/>
    <row r="679" s="23" customFormat="1" ht="15" customHeight="1" x14ac:dyDescent="0.3"/>
    <row r="680" s="23" customFormat="1" ht="15" customHeight="1" x14ac:dyDescent="0.3"/>
    <row r="681" s="23" customFormat="1" ht="15" customHeight="1" x14ac:dyDescent="0.3"/>
    <row r="682" s="23" customFormat="1" ht="15" customHeight="1" x14ac:dyDescent="0.3"/>
    <row r="683" s="23" customFormat="1" ht="15" customHeight="1" x14ac:dyDescent="0.3"/>
    <row r="684" s="23" customFormat="1" ht="15" customHeight="1" x14ac:dyDescent="0.3"/>
    <row r="685" s="23" customFormat="1" ht="15" customHeight="1" x14ac:dyDescent="0.3"/>
    <row r="686" s="23" customFormat="1" ht="15" customHeight="1" x14ac:dyDescent="0.3"/>
    <row r="687" s="23" customFormat="1" ht="15" customHeight="1" x14ac:dyDescent="0.3"/>
    <row r="688" s="23" customFormat="1" ht="15" customHeight="1" x14ac:dyDescent="0.3"/>
    <row r="689" s="23" customFormat="1" ht="15" customHeight="1" x14ac:dyDescent="0.3"/>
    <row r="690" s="23" customFormat="1" ht="15" customHeight="1" x14ac:dyDescent="0.3"/>
    <row r="691" s="23" customFormat="1" ht="15" customHeight="1" x14ac:dyDescent="0.3"/>
    <row r="692" s="23" customFormat="1" ht="15" customHeight="1" x14ac:dyDescent="0.3"/>
    <row r="693" s="23" customFormat="1" ht="15" customHeight="1" x14ac:dyDescent="0.3"/>
    <row r="694" s="23" customFormat="1" ht="15" customHeight="1" x14ac:dyDescent="0.3"/>
    <row r="695" s="23" customFormat="1" ht="15" customHeight="1" x14ac:dyDescent="0.3"/>
    <row r="696" s="23" customFormat="1" ht="15" customHeight="1" x14ac:dyDescent="0.3"/>
    <row r="697" s="23" customFormat="1" ht="15" customHeight="1" x14ac:dyDescent="0.3"/>
    <row r="698" s="23" customFormat="1" ht="15" customHeight="1" x14ac:dyDescent="0.3"/>
    <row r="699" s="23" customFormat="1" ht="15" customHeight="1" x14ac:dyDescent="0.3"/>
    <row r="700" s="23" customFormat="1" ht="15" customHeight="1" x14ac:dyDescent="0.3"/>
    <row r="701" s="23" customFormat="1" ht="15" customHeight="1" x14ac:dyDescent="0.3"/>
    <row r="702" s="23" customFormat="1" ht="15" customHeight="1" x14ac:dyDescent="0.3"/>
    <row r="703" s="23" customFormat="1" ht="15" customHeight="1" x14ac:dyDescent="0.3"/>
    <row r="704" s="23" customFormat="1" ht="15" customHeight="1" x14ac:dyDescent="0.3"/>
    <row r="705" s="23" customFormat="1" ht="15" customHeight="1" x14ac:dyDescent="0.3"/>
    <row r="706" s="23" customFormat="1" ht="15" customHeight="1" x14ac:dyDescent="0.3"/>
    <row r="707" s="23" customFormat="1" ht="15" customHeight="1" x14ac:dyDescent="0.3"/>
    <row r="708" s="23" customFormat="1" ht="15" customHeight="1" x14ac:dyDescent="0.3"/>
    <row r="709" s="23" customFormat="1" ht="15" customHeight="1" x14ac:dyDescent="0.3"/>
    <row r="710" s="23" customFormat="1" ht="15" customHeight="1" x14ac:dyDescent="0.3"/>
    <row r="711" s="23" customFormat="1" ht="15" customHeight="1" x14ac:dyDescent="0.3"/>
    <row r="712" s="23" customFormat="1" ht="15" customHeight="1" x14ac:dyDescent="0.3"/>
    <row r="713" s="23" customFormat="1" ht="15" customHeight="1" x14ac:dyDescent="0.3"/>
    <row r="714" s="23" customFormat="1" ht="15" customHeight="1" x14ac:dyDescent="0.3"/>
    <row r="715" s="23" customFormat="1" ht="15" customHeight="1" x14ac:dyDescent="0.3"/>
    <row r="716" s="23" customFormat="1" ht="15" customHeight="1" x14ac:dyDescent="0.3"/>
    <row r="717" s="23" customFormat="1" ht="15" customHeight="1" x14ac:dyDescent="0.3"/>
    <row r="718" s="23" customFormat="1" ht="15" customHeight="1" x14ac:dyDescent="0.3"/>
    <row r="719" s="23" customFormat="1" ht="15" customHeight="1" x14ac:dyDescent="0.3"/>
    <row r="720" s="23" customFormat="1" ht="15" customHeight="1" x14ac:dyDescent="0.3"/>
    <row r="721" s="23" customFormat="1" ht="15" customHeight="1" x14ac:dyDescent="0.3"/>
    <row r="722" s="23" customFormat="1" ht="15" customHeight="1" x14ac:dyDescent="0.3"/>
    <row r="723" s="23" customFormat="1" ht="15" customHeight="1" x14ac:dyDescent="0.3"/>
    <row r="724" s="23" customFormat="1" ht="15" customHeight="1" x14ac:dyDescent="0.3"/>
    <row r="725" s="23" customFormat="1" ht="15" customHeight="1" x14ac:dyDescent="0.3"/>
    <row r="726" s="23" customFormat="1" ht="15" customHeight="1" x14ac:dyDescent="0.3"/>
    <row r="727" s="23" customFormat="1" ht="15" customHeight="1" x14ac:dyDescent="0.3"/>
    <row r="728" s="23" customFormat="1" ht="15" customHeight="1" x14ac:dyDescent="0.3"/>
    <row r="729" s="23" customFormat="1" ht="15" customHeight="1" x14ac:dyDescent="0.3"/>
    <row r="730" s="23" customFormat="1" ht="15" customHeight="1" x14ac:dyDescent="0.3"/>
    <row r="731" s="23" customFormat="1" ht="15" customHeight="1" x14ac:dyDescent="0.3"/>
    <row r="732" s="23" customFormat="1" ht="15" customHeight="1" x14ac:dyDescent="0.3"/>
    <row r="733" s="23" customFormat="1" ht="15" customHeight="1" x14ac:dyDescent="0.3"/>
    <row r="734" s="23" customFormat="1" ht="15" customHeight="1" x14ac:dyDescent="0.3"/>
    <row r="735" s="23" customFormat="1" ht="15" customHeight="1" x14ac:dyDescent="0.3"/>
    <row r="736" s="23" customFormat="1" ht="15" customHeight="1" x14ac:dyDescent="0.3"/>
    <row r="737" s="23" customFormat="1" ht="15" customHeight="1" x14ac:dyDescent="0.3"/>
    <row r="738" s="23" customFormat="1" ht="15" customHeight="1" x14ac:dyDescent="0.3"/>
    <row r="739" s="23" customFormat="1" ht="15" customHeight="1" x14ac:dyDescent="0.3"/>
    <row r="740" s="23" customFormat="1" ht="15" customHeight="1" x14ac:dyDescent="0.3"/>
    <row r="741" s="23" customFormat="1" ht="15" customHeight="1" x14ac:dyDescent="0.3"/>
    <row r="742" s="23" customFormat="1" ht="15" customHeight="1" x14ac:dyDescent="0.3"/>
    <row r="743" s="23" customFormat="1" ht="15" customHeight="1" x14ac:dyDescent="0.3"/>
    <row r="744" s="23" customFormat="1" ht="15" customHeight="1" x14ac:dyDescent="0.3"/>
    <row r="745" s="23" customFormat="1" ht="15" customHeight="1" x14ac:dyDescent="0.3"/>
    <row r="746" s="23" customFormat="1" ht="15" customHeight="1" x14ac:dyDescent="0.3"/>
    <row r="747" s="23" customFormat="1" ht="15" customHeight="1" x14ac:dyDescent="0.3"/>
    <row r="748" s="23" customFormat="1" ht="15" customHeight="1" x14ac:dyDescent="0.3"/>
    <row r="749" s="23" customFormat="1" ht="15" customHeight="1" x14ac:dyDescent="0.3"/>
    <row r="750" s="23" customFormat="1" ht="15" customHeight="1" x14ac:dyDescent="0.3"/>
    <row r="751" s="23" customFormat="1" ht="15" customHeight="1" x14ac:dyDescent="0.3"/>
    <row r="752" s="23" customFormat="1" ht="15" customHeight="1" x14ac:dyDescent="0.3"/>
    <row r="753" s="23" customFormat="1" ht="15" customHeight="1" x14ac:dyDescent="0.3"/>
    <row r="754" s="23" customFormat="1" ht="15" customHeight="1" x14ac:dyDescent="0.3"/>
    <row r="755" s="23" customFormat="1" ht="15" customHeight="1" x14ac:dyDescent="0.3"/>
    <row r="756" s="23" customFormat="1" ht="15" customHeight="1" x14ac:dyDescent="0.3"/>
    <row r="757" s="23" customFormat="1" ht="15" customHeight="1" x14ac:dyDescent="0.3"/>
    <row r="758" s="23" customFormat="1" ht="15" customHeight="1" x14ac:dyDescent="0.3"/>
    <row r="759" s="23" customFormat="1" ht="15" customHeight="1" x14ac:dyDescent="0.3"/>
    <row r="760" s="23" customFormat="1" ht="15" customHeight="1" x14ac:dyDescent="0.3"/>
    <row r="761" s="23" customFormat="1" ht="15" customHeight="1" x14ac:dyDescent="0.3"/>
    <row r="762" s="23" customFormat="1" ht="15" customHeight="1" x14ac:dyDescent="0.3"/>
    <row r="763" s="23" customFormat="1" ht="15" customHeight="1" x14ac:dyDescent="0.3"/>
    <row r="764" s="23" customFormat="1" ht="15" customHeight="1" x14ac:dyDescent="0.3"/>
    <row r="765" s="23" customFormat="1" ht="15" customHeight="1" x14ac:dyDescent="0.3"/>
    <row r="766" s="23" customFormat="1" ht="15" customHeight="1" x14ac:dyDescent="0.3"/>
    <row r="767" s="23" customFormat="1" ht="15" customHeight="1" x14ac:dyDescent="0.3"/>
    <row r="768" s="23" customFormat="1" ht="15" customHeight="1" x14ac:dyDescent="0.3"/>
    <row r="769" s="23" customFormat="1" ht="15" customHeight="1" x14ac:dyDescent="0.3"/>
    <row r="770" s="23" customFormat="1" ht="15" customHeight="1" x14ac:dyDescent="0.3"/>
    <row r="771" s="23" customFormat="1" ht="15" customHeight="1" x14ac:dyDescent="0.3"/>
    <row r="772" s="23" customFormat="1" ht="15" customHeight="1" x14ac:dyDescent="0.3"/>
    <row r="773" s="23" customFormat="1" ht="15" customHeight="1" x14ac:dyDescent="0.3"/>
    <row r="774" s="23" customFormat="1" ht="15" customHeight="1" x14ac:dyDescent="0.3"/>
    <row r="775" s="23" customFormat="1" ht="15" customHeight="1" x14ac:dyDescent="0.3"/>
    <row r="776" s="23" customFormat="1" ht="15" customHeight="1" x14ac:dyDescent="0.3"/>
    <row r="777" s="23" customFormat="1" ht="15" customHeight="1" x14ac:dyDescent="0.3"/>
    <row r="778" s="23" customFormat="1" ht="15" customHeight="1" x14ac:dyDescent="0.3"/>
    <row r="779" s="23" customFormat="1" ht="15" customHeight="1" x14ac:dyDescent="0.3"/>
    <row r="780" s="23" customFormat="1" ht="15" customHeight="1" x14ac:dyDescent="0.3"/>
    <row r="781" s="23" customFormat="1" ht="15" customHeight="1" x14ac:dyDescent="0.3"/>
    <row r="782" s="23" customFormat="1" ht="15" customHeight="1" x14ac:dyDescent="0.3"/>
    <row r="783" s="23" customFormat="1" ht="15" customHeight="1" x14ac:dyDescent="0.3"/>
    <row r="784" s="23" customFormat="1" ht="15" customHeight="1" x14ac:dyDescent="0.3"/>
    <row r="785" s="23" customFormat="1" ht="15" customHeight="1" x14ac:dyDescent="0.3"/>
    <row r="786" s="23" customFormat="1" ht="15" customHeight="1" x14ac:dyDescent="0.3"/>
    <row r="787" s="23" customFormat="1" ht="15" customHeight="1" x14ac:dyDescent="0.3"/>
    <row r="788" s="23" customFormat="1" ht="15" customHeight="1" x14ac:dyDescent="0.3"/>
    <row r="789" s="23" customFormat="1" ht="15" customHeight="1" x14ac:dyDescent="0.3"/>
    <row r="790" s="23" customFormat="1" ht="15" customHeight="1" x14ac:dyDescent="0.3"/>
    <row r="791" s="23" customFormat="1" ht="15" customHeight="1" x14ac:dyDescent="0.3"/>
    <row r="792" s="23" customFormat="1" ht="15" customHeight="1" x14ac:dyDescent="0.3"/>
    <row r="793" s="23" customFormat="1" ht="15" customHeight="1" x14ac:dyDescent="0.3"/>
    <row r="794" s="23" customFormat="1" ht="15" customHeight="1" x14ac:dyDescent="0.3"/>
    <row r="795" s="23" customFormat="1" ht="15" customHeight="1" x14ac:dyDescent="0.3"/>
    <row r="796" s="23" customFormat="1" ht="15" customHeight="1" x14ac:dyDescent="0.3"/>
    <row r="797" s="23" customFormat="1" ht="15" customHeight="1" x14ac:dyDescent="0.3"/>
    <row r="798" s="23" customFormat="1" ht="15" customHeight="1" x14ac:dyDescent="0.3"/>
    <row r="799" s="23" customFormat="1" ht="15" customHeight="1" x14ac:dyDescent="0.3"/>
    <row r="800" s="23" customFormat="1" ht="15" customHeight="1" x14ac:dyDescent="0.3"/>
    <row r="801" s="23" customFormat="1" ht="15" customHeight="1" x14ac:dyDescent="0.3"/>
    <row r="802" s="23" customFormat="1" ht="15" customHeight="1" x14ac:dyDescent="0.3"/>
    <row r="803" s="23" customFormat="1" ht="15" customHeight="1" x14ac:dyDescent="0.3"/>
    <row r="804" s="23" customFormat="1" ht="15" customHeight="1" x14ac:dyDescent="0.3"/>
    <row r="805" s="23" customFormat="1" ht="15" customHeight="1" x14ac:dyDescent="0.3"/>
    <row r="806" s="23" customFormat="1" ht="15" customHeight="1" x14ac:dyDescent="0.3"/>
    <row r="807" s="23" customFormat="1" ht="15" customHeight="1" x14ac:dyDescent="0.3"/>
    <row r="808" s="23" customFormat="1" ht="15" customHeight="1" x14ac:dyDescent="0.3"/>
    <row r="809" s="23" customFormat="1" ht="15" customHeight="1" x14ac:dyDescent="0.3"/>
    <row r="810" s="23" customFormat="1" ht="15" customHeight="1" x14ac:dyDescent="0.3"/>
    <row r="811" s="23" customFormat="1" ht="15" customHeight="1" x14ac:dyDescent="0.3"/>
    <row r="812" s="23" customFormat="1" ht="15" customHeight="1" x14ac:dyDescent="0.3"/>
    <row r="813" s="23" customFormat="1" ht="15" customHeight="1" x14ac:dyDescent="0.3"/>
    <row r="814" s="23" customFormat="1" ht="15" customHeight="1" x14ac:dyDescent="0.3"/>
    <row r="815" s="23" customFormat="1" ht="15" customHeight="1" x14ac:dyDescent="0.3"/>
    <row r="816" s="23" customFormat="1" ht="15" customHeight="1" x14ac:dyDescent="0.3"/>
    <row r="817" s="23" customFormat="1" ht="15" customHeight="1" x14ac:dyDescent="0.3"/>
    <row r="818" s="23" customFormat="1" ht="15" customHeight="1" x14ac:dyDescent="0.3"/>
    <row r="819" s="23" customFormat="1" ht="15" customHeight="1" x14ac:dyDescent="0.3"/>
    <row r="820" s="23" customFormat="1" ht="15" customHeight="1" x14ac:dyDescent="0.3"/>
    <row r="821" s="23" customFormat="1" ht="15" customHeight="1" x14ac:dyDescent="0.3"/>
    <row r="822" s="23" customFormat="1" ht="15" customHeight="1" x14ac:dyDescent="0.3"/>
    <row r="823" s="23" customFormat="1" ht="15" customHeight="1" x14ac:dyDescent="0.3"/>
    <row r="824" s="23" customFormat="1" ht="15" customHeight="1" x14ac:dyDescent="0.3"/>
    <row r="825" s="23" customFormat="1" ht="15" customHeight="1" x14ac:dyDescent="0.3"/>
    <row r="826" s="23" customFormat="1" ht="15" customHeight="1" x14ac:dyDescent="0.3"/>
    <row r="827" s="23" customFormat="1" ht="15" customHeight="1" x14ac:dyDescent="0.3"/>
    <row r="828" s="23" customFormat="1" ht="15" customHeight="1" x14ac:dyDescent="0.3"/>
    <row r="829" s="23" customFormat="1" ht="15" customHeight="1" x14ac:dyDescent="0.3"/>
    <row r="830" s="23" customFormat="1" ht="15" customHeight="1" x14ac:dyDescent="0.3"/>
    <row r="831" s="23" customFormat="1" ht="15" customHeight="1" x14ac:dyDescent="0.3"/>
    <row r="832" s="23" customFormat="1" ht="15" customHeight="1" x14ac:dyDescent="0.3"/>
    <row r="833" s="23" customFormat="1" ht="15" customHeight="1" x14ac:dyDescent="0.3"/>
    <row r="834" s="23" customFormat="1" ht="15" customHeight="1" x14ac:dyDescent="0.3"/>
    <row r="835" s="23" customFormat="1" ht="15" customHeight="1" x14ac:dyDescent="0.3"/>
    <row r="836" s="23" customFormat="1" ht="15" customHeight="1" x14ac:dyDescent="0.3"/>
    <row r="837" s="23" customFormat="1" ht="15" customHeight="1" x14ac:dyDescent="0.3"/>
    <row r="838" s="23" customFormat="1" ht="15" customHeight="1" x14ac:dyDescent="0.3"/>
    <row r="839" s="23" customFormat="1" ht="15" customHeight="1" x14ac:dyDescent="0.3"/>
    <row r="840" s="23" customFormat="1" ht="15" customHeight="1" x14ac:dyDescent="0.3"/>
    <row r="841" s="23" customFormat="1" ht="15" customHeight="1" x14ac:dyDescent="0.3"/>
    <row r="842" s="23" customFormat="1" ht="15" customHeight="1" x14ac:dyDescent="0.3"/>
    <row r="843" s="23" customFormat="1" ht="15" customHeight="1" x14ac:dyDescent="0.3"/>
    <row r="844" s="23" customFormat="1" ht="15" customHeight="1" x14ac:dyDescent="0.3"/>
    <row r="845" s="23" customFormat="1" ht="15" customHeight="1" x14ac:dyDescent="0.3"/>
    <row r="846" s="23" customFormat="1" ht="15" customHeight="1" x14ac:dyDescent="0.3"/>
    <row r="847" s="23" customFormat="1" ht="15" customHeight="1" x14ac:dyDescent="0.3"/>
    <row r="848" s="23" customFormat="1" ht="15" customHeight="1" x14ac:dyDescent="0.3"/>
    <row r="849" s="23" customFormat="1" ht="15" customHeight="1" x14ac:dyDescent="0.3"/>
    <row r="850" s="23" customFormat="1" ht="15" customHeight="1" x14ac:dyDescent="0.3"/>
    <row r="851" s="23" customFormat="1" ht="15" customHeight="1" x14ac:dyDescent="0.3"/>
    <row r="852" s="23" customFormat="1" ht="15" customHeight="1" x14ac:dyDescent="0.3"/>
    <row r="853" s="23" customFormat="1" ht="15" customHeight="1" x14ac:dyDescent="0.3"/>
    <row r="854" s="23" customFormat="1" ht="15" customHeight="1" x14ac:dyDescent="0.3"/>
    <row r="855" s="23" customFormat="1" ht="15" customHeight="1" x14ac:dyDescent="0.3"/>
    <row r="856" s="23" customFormat="1" ht="15" customHeight="1" x14ac:dyDescent="0.3"/>
    <row r="857" s="23" customFormat="1" ht="15" customHeight="1" x14ac:dyDescent="0.3"/>
    <row r="858" s="23" customFormat="1" ht="15" customHeight="1" x14ac:dyDescent="0.3"/>
    <row r="859" s="23" customFormat="1" ht="15" customHeight="1" x14ac:dyDescent="0.3"/>
    <row r="860" s="23" customFormat="1" ht="15" customHeight="1" x14ac:dyDescent="0.3"/>
    <row r="861" s="23" customFormat="1" ht="15" customHeight="1" x14ac:dyDescent="0.3"/>
    <row r="862" s="23" customFormat="1" ht="15" customHeight="1" x14ac:dyDescent="0.3"/>
    <row r="863" s="23" customFormat="1" ht="15" customHeight="1" x14ac:dyDescent="0.3"/>
    <row r="864" s="23" customFormat="1" ht="15" customHeight="1" x14ac:dyDescent="0.3"/>
    <row r="865" s="23" customFormat="1" ht="15" customHeight="1" x14ac:dyDescent="0.3"/>
    <row r="866" s="23" customFormat="1" ht="15" customHeight="1" x14ac:dyDescent="0.3"/>
    <row r="867" s="23" customFormat="1" ht="15" customHeight="1" x14ac:dyDescent="0.3"/>
    <row r="868" s="23" customFormat="1" ht="15" customHeight="1" x14ac:dyDescent="0.3"/>
    <row r="869" s="23" customFormat="1" ht="15" customHeight="1" x14ac:dyDescent="0.3"/>
    <row r="870" s="23" customFormat="1" ht="15" customHeight="1" x14ac:dyDescent="0.3"/>
    <row r="871" s="23" customFormat="1" ht="15" customHeight="1" x14ac:dyDescent="0.3"/>
    <row r="872" s="23" customFormat="1" ht="15" customHeight="1" x14ac:dyDescent="0.3"/>
    <row r="873" s="23" customFormat="1" ht="15" customHeight="1" x14ac:dyDescent="0.3"/>
    <row r="874" s="23" customFormat="1" ht="15" customHeight="1" x14ac:dyDescent="0.3"/>
    <row r="875" s="23" customFormat="1" ht="15" customHeight="1" x14ac:dyDescent="0.3"/>
    <row r="876" s="23" customFormat="1" ht="15" customHeight="1" x14ac:dyDescent="0.3"/>
    <row r="877" s="23" customFormat="1" ht="15" customHeight="1" x14ac:dyDescent="0.3"/>
    <row r="878" s="23" customFormat="1" ht="15" customHeight="1" x14ac:dyDescent="0.3"/>
    <row r="879" s="23" customFormat="1" ht="15" customHeight="1" x14ac:dyDescent="0.3"/>
    <row r="880" s="23" customFormat="1" ht="15" customHeight="1" x14ac:dyDescent="0.3"/>
    <row r="881" s="23" customFormat="1" ht="15" customHeight="1" x14ac:dyDescent="0.3"/>
    <row r="882" s="23" customFormat="1" ht="15" customHeight="1" x14ac:dyDescent="0.3"/>
    <row r="883" s="23" customFormat="1" ht="15" customHeight="1" x14ac:dyDescent="0.3"/>
    <row r="884" s="23" customFormat="1" ht="15" customHeight="1" x14ac:dyDescent="0.3"/>
    <row r="885" s="23" customFormat="1" ht="15" customHeight="1" x14ac:dyDescent="0.3"/>
    <row r="886" s="23" customFormat="1" ht="15" customHeight="1" x14ac:dyDescent="0.3"/>
    <row r="887" s="23" customFormat="1" ht="15" customHeight="1" x14ac:dyDescent="0.3"/>
    <row r="888" s="23" customFormat="1" ht="15" customHeight="1" x14ac:dyDescent="0.3"/>
    <row r="889" s="23" customFormat="1" ht="15" customHeight="1" x14ac:dyDescent="0.3"/>
    <row r="890" s="23" customFormat="1" ht="15" customHeight="1" x14ac:dyDescent="0.3"/>
    <row r="891" s="23" customFormat="1" ht="15" customHeight="1" x14ac:dyDescent="0.3"/>
    <row r="892" s="23" customFormat="1" ht="15" customHeight="1" x14ac:dyDescent="0.3"/>
    <row r="893" s="23" customFormat="1" ht="15" customHeight="1" x14ac:dyDescent="0.3"/>
    <row r="894" s="23" customFormat="1" ht="15" customHeight="1" x14ac:dyDescent="0.3"/>
    <row r="895" s="23" customFormat="1" ht="15" customHeight="1" x14ac:dyDescent="0.3"/>
    <row r="896" s="23" customFormat="1" ht="15" customHeight="1" x14ac:dyDescent="0.3"/>
    <row r="897" s="23" customFormat="1" ht="15" customHeight="1" x14ac:dyDescent="0.3"/>
    <row r="898" s="23" customFormat="1" ht="15" customHeight="1" x14ac:dyDescent="0.3"/>
    <row r="899" s="23" customFormat="1" ht="15" customHeight="1" x14ac:dyDescent="0.3"/>
    <row r="900" s="23" customFormat="1" ht="15" customHeight="1" x14ac:dyDescent="0.3"/>
    <row r="901" s="23" customFormat="1" ht="15" customHeight="1" x14ac:dyDescent="0.3"/>
    <row r="902" s="23" customFormat="1" ht="15" customHeight="1" x14ac:dyDescent="0.3"/>
    <row r="903" s="23" customFormat="1" ht="15" customHeight="1" x14ac:dyDescent="0.3"/>
    <row r="904" s="23" customFormat="1" ht="15" customHeight="1" x14ac:dyDescent="0.3"/>
    <row r="905" s="23" customFormat="1" ht="15" customHeight="1" x14ac:dyDescent="0.3"/>
    <row r="906" s="23" customFormat="1" ht="15" customHeight="1" x14ac:dyDescent="0.3"/>
    <row r="907" s="23" customFormat="1" ht="15" customHeight="1" x14ac:dyDescent="0.3"/>
    <row r="908" s="23" customFormat="1" ht="15" customHeight="1" x14ac:dyDescent="0.3"/>
    <row r="909" s="23" customFormat="1" ht="15" customHeight="1" x14ac:dyDescent="0.3"/>
    <row r="910" s="23" customFormat="1" ht="15" customHeight="1" x14ac:dyDescent="0.3"/>
    <row r="911" s="23" customFormat="1" ht="15" customHeight="1" x14ac:dyDescent="0.3"/>
    <row r="912" s="23" customFormat="1" ht="15" customHeight="1" x14ac:dyDescent="0.3"/>
    <row r="913" s="23" customFormat="1" ht="15" customHeight="1" x14ac:dyDescent="0.3"/>
    <row r="914" s="23" customFormat="1" ht="15" customHeight="1" x14ac:dyDescent="0.3"/>
    <row r="915" s="23" customFormat="1" ht="15" customHeight="1" x14ac:dyDescent="0.3"/>
    <row r="916" s="23" customFormat="1" ht="15" customHeight="1" x14ac:dyDescent="0.3"/>
    <row r="917" s="23" customFormat="1" ht="15" customHeight="1" x14ac:dyDescent="0.3"/>
    <row r="918" s="23" customFormat="1" ht="15" customHeight="1" x14ac:dyDescent="0.3"/>
    <row r="919" s="23" customFormat="1" ht="15" customHeight="1" x14ac:dyDescent="0.3"/>
    <row r="920" s="23" customFormat="1" ht="15" customHeight="1" x14ac:dyDescent="0.3"/>
    <row r="921" s="23" customFormat="1" ht="15" customHeight="1" x14ac:dyDescent="0.3"/>
    <row r="922" s="23" customFormat="1" ht="15" customHeight="1" x14ac:dyDescent="0.3"/>
    <row r="923" s="23" customFormat="1" ht="15" customHeight="1" x14ac:dyDescent="0.3"/>
    <row r="924" s="23" customFormat="1" ht="15" customHeight="1" x14ac:dyDescent="0.3"/>
    <row r="925" s="23" customFormat="1" ht="15" customHeight="1" x14ac:dyDescent="0.3"/>
    <row r="926" s="23" customFormat="1" ht="15" customHeight="1" x14ac:dyDescent="0.3"/>
    <row r="927" s="23" customFormat="1" ht="15" customHeight="1" x14ac:dyDescent="0.3"/>
    <row r="928" s="23" customFormat="1" ht="15" customHeight="1" x14ac:dyDescent="0.3"/>
    <row r="929" s="23" customFormat="1" ht="15" customHeight="1" x14ac:dyDescent="0.3"/>
    <row r="930" s="23" customFormat="1" ht="15" customHeight="1" x14ac:dyDescent="0.3"/>
    <row r="931" s="23" customFormat="1" ht="15" customHeight="1" x14ac:dyDescent="0.3"/>
    <row r="932" s="23" customFormat="1" ht="15" customHeight="1" x14ac:dyDescent="0.3"/>
    <row r="933" s="23" customFormat="1" ht="15" customHeight="1" x14ac:dyDescent="0.3"/>
    <row r="934" s="23" customFormat="1" ht="15" customHeight="1" x14ac:dyDescent="0.3"/>
    <row r="935" s="23" customFormat="1" ht="15" customHeight="1" x14ac:dyDescent="0.3"/>
    <row r="936" s="23" customFormat="1" ht="15" customHeight="1" x14ac:dyDescent="0.3"/>
    <row r="937" s="23" customFormat="1" ht="15" customHeight="1" x14ac:dyDescent="0.3"/>
    <row r="938" s="23" customFormat="1" ht="15" customHeight="1" x14ac:dyDescent="0.3"/>
    <row r="939" s="23" customFormat="1" ht="15" customHeight="1" x14ac:dyDescent="0.3"/>
    <row r="940" s="23" customFormat="1" ht="15" customHeight="1" x14ac:dyDescent="0.3"/>
    <row r="941" s="23" customFormat="1" ht="15" customHeight="1" x14ac:dyDescent="0.3"/>
    <row r="942" s="23" customFormat="1" ht="15" customHeight="1" x14ac:dyDescent="0.3"/>
    <row r="943" s="23" customFormat="1" ht="15" customHeight="1" x14ac:dyDescent="0.3"/>
    <row r="944" s="23" customFormat="1" ht="15" customHeight="1" x14ac:dyDescent="0.3"/>
    <row r="945" s="23" customFormat="1" ht="15" customHeight="1" x14ac:dyDescent="0.3"/>
    <row r="946" s="23" customFormat="1" ht="15" customHeight="1" x14ac:dyDescent="0.3"/>
    <row r="947" s="23" customFormat="1" ht="15" customHeight="1" x14ac:dyDescent="0.3"/>
    <row r="948" s="23" customFormat="1" ht="15" customHeight="1" x14ac:dyDescent="0.3"/>
    <row r="949" s="23" customFormat="1" ht="15" customHeight="1" x14ac:dyDescent="0.3"/>
    <row r="950" s="23" customFormat="1" ht="15" customHeight="1" x14ac:dyDescent="0.3"/>
    <row r="951" s="23" customFormat="1" ht="15" customHeight="1" x14ac:dyDescent="0.3"/>
    <row r="952" s="23" customFormat="1" ht="15" customHeight="1" x14ac:dyDescent="0.3"/>
    <row r="953" s="23" customFormat="1" ht="15" customHeight="1" x14ac:dyDescent="0.3"/>
    <row r="954" s="23" customFormat="1" ht="15" customHeight="1" x14ac:dyDescent="0.3"/>
    <row r="955" s="23" customFormat="1" ht="15" customHeight="1" x14ac:dyDescent="0.3"/>
    <row r="956" s="23" customFormat="1" ht="15" customHeight="1" x14ac:dyDescent="0.3"/>
    <row r="957" s="23" customFormat="1" ht="15" customHeight="1" x14ac:dyDescent="0.3"/>
    <row r="958" s="23" customFormat="1" ht="15" customHeight="1" x14ac:dyDescent="0.3"/>
    <row r="959" s="23" customFormat="1" ht="15" customHeight="1" x14ac:dyDescent="0.3"/>
    <row r="960" s="23" customFormat="1" ht="15" customHeight="1" x14ac:dyDescent="0.3"/>
    <row r="961" s="23" customFormat="1" ht="15" customHeight="1" x14ac:dyDescent="0.3"/>
    <row r="962" s="23" customFormat="1" ht="15" customHeight="1" x14ac:dyDescent="0.3"/>
    <row r="963" s="23" customFormat="1" ht="15" customHeight="1" x14ac:dyDescent="0.3"/>
    <row r="964" s="23" customFormat="1" ht="15" customHeight="1" x14ac:dyDescent="0.3"/>
    <row r="965" s="23" customFormat="1" ht="15" customHeight="1" x14ac:dyDescent="0.3"/>
    <row r="966" s="23" customFormat="1" ht="15" customHeight="1" x14ac:dyDescent="0.3"/>
    <row r="967" s="23" customFormat="1" ht="15" customHeight="1" x14ac:dyDescent="0.3"/>
    <row r="968" s="23" customFormat="1" ht="15" customHeight="1" x14ac:dyDescent="0.3"/>
    <row r="969" s="23" customFormat="1" ht="15" customHeight="1" x14ac:dyDescent="0.3"/>
    <row r="970" s="23" customFormat="1" ht="15" customHeight="1" x14ac:dyDescent="0.3"/>
    <row r="971" s="23" customFormat="1" ht="15" customHeight="1" x14ac:dyDescent="0.3"/>
    <row r="972" s="23" customFormat="1" ht="15" customHeight="1" x14ac:dyDescent="0.3"/>
    <row r="973" s="23" customFormat="1" ht="15" customHeight="1" x14ac:dyDescent="0.3"/>
    <row r="974" s="23" customFormat="1" ht="15" customHeight="1" x14ac:dyDescent="0.3"/>
    <row r="975" s="23" customFormat="1" ht="15" customHeight="1" x14ac:dyDescent="0.3"/>
    <row r="976" s="23" customFormat="1" ht="15" customHeight="1" x14ac:dyDescent="0.3"/>
    <row r="977" s="23" customFormat="1" ht="15" customHeight="1" x14ac:dyDescent="0.3"/>
    <row r="978" s="23" customFormat="1" ht="15" customHeight="1" x14ac:dyDescent="0.3"/>
    <row r="979" s="23" customFormat="1" ht="15" customHeight="1" x14ac:dyDescent="0.3"/>
    <row r="980" s="23" customFormat="1" ht="15" customHeight="1" x14ac:dyDescent="0.3"/>
    <row r="981" s="23" customFormat="1" ht="15" customHeight="1" x14ac:dyDescent="0.3"/>
    <row r="982" s="23" customFormat="1" ht="15" customHeight="1" x14ac:dyDescent="0.3"/>
    <row r="983" s="23" customFormat="1" ht="15" customHeight="1" x14ac:dyDescent="0.3"/>
    <row r="984" s="23" customFormat="1" ht="15" customHeight="1" x14ac:dyDescent="0.3"/>
    <row r="985" s="23" customFormat="1" ht="15" customHeight="1" x14ac:dyDescent="0.3"/>
    <row r="986" s="23" customFormat="1" ht="15" customHeight="1" x14ac:dyDescent="0.3"/>
    <row r="987" s="23" customFormat="1" ht="15" customHeight="1" x14ac:dyDescent="0.3"/>
    <row r="988" s="23" customFormat="1" ht="15" customHeight="1" x14ac:dyDescent="0.3"/>
    <row r="989" s="23" customFormat="1" ht="15" customHeight="1" x14ac:dyDescent="0.3"/>
    <row r="990" s="23" customFormat="1" ht="15" customHeight="1" x14ac:dyDescent="0.3"/>
    <row r="991" s="23" customFormat="1" ht="15" customHeight="1" x14ac:dyDescent="0.3"/>
    <row r="992" s="23" customFormat="1" ht="15" customHeight="1" x14ac:dyDescent="0.3"/>
    <row r="993" s="23" customFormat="1" ht="15" customHeight="1" x14ac:dyDescent="0.3"/>
    <row r="994" s="23" customFormat="1" ht="15" customHeight="1" x14ac:dyDescent="0.3"/>
    <row r="995" s="23" customFormat="1" ht="15" customHeight="1" x14ac:dyDescent="0.3"/>
    <row r="996" s="23" customFormat="1" ht="15" customHeight="1" x14ac:dyDescent="0.3"/>
    <row r="997" s="23" customFormat="1" ht="15" customHeight="1" x14ac:dyDescent="0.3"/>
    <row r="998" s="23" customFormat="1" ht="15" customHeight="1" x14ac:dyDescent="0.3"/>
    <row r="999" s="23" customFormat="1" ht="15" customHeight="1" x14ac:dyDescent="0.3"/>
    <row r="1000" s="23" customFormat="1" ht="15" customHeight="1" x14ac:dyDescent="0.3"/>
    <row r="1001" s="23" customFormat="1" ht="15" customHeight="1" x14ac:dyDescent="0.3"/>
    <row r="1002" s="23" customFormat="1" ht="15" customHeight="1" x14ac:dyDescent="0.3"/>
    <row r="1003" s="23" customFormat="1" ht="15" customHeight="1" x14ac:dyDescent="0.3"/>
    <row r="1004" s="23" customFormat="1" ht="15" customHeight="1" x14ac:dyDescent="0.3"/>
    <row r="1005" s="23" customFormat="1" ht="15" customHeight="1" x14ac:dyDescent="0.3"/>
    <row r="1006" s="23" customFormat="1" ht="15" customHeight="1" x14ac:dyDescent="0.3"/>
    <row r="1007" s="23" customFormat="1" ht="15" customHeight="1" x14ac:dyDescent="0.3"/>
    <row r="1008" s="23" customFormat="1" ht="15" customHeight="1" x14ac:dyDescent="0.3"/>
    <row r="1009" s="23" customFormat="1" ht="15" customHeight="1" x14ac:dyDescent="0.3"/>
    <row r="1010" s="23" customFormat="1" ht="15" customHeight="1" x14ac:dyDescent="0.3"/>
    <row r="1011" s="23" customFormat="1" ht="15" customHeight="1" x14ac:dyDescent="0.3"/>
    <row r="1012" s="23" customFormat="1" ht="15" customHeight="1" x14ac:dyDescent="0.3"/>
    <row r="1013" s="23" customFormat="1" ht="15" customHeight="1" x14ac:dyDescent="0.3"/>
    <row r="1014" s="23" customFormat="1" ht="15" customHeight="1" x14ac:dyDescent="0.3"/>
    <row r="1015" s="23" customFormat="1" ht="15" customHeight="1" x14ac:dyDescent="0.3"/>
    <row r="1016" s="23" customFormat="1" ht="15" customHeight="1" x14ac:dyDescent="0.3"/>
    <row r="1017" s="23" customFormat="1" ht="15" customHeight="1" x14ac:dyDescent="0.3"/>
    <row r="1018" s="23" customFormat="1" ht="15" customHeight="1" x14ac:dyDescent="0.3"/>
    <row r="1019" s="23" customFormat="1" ht="15" customHeight="1" x14ac:dyDescent="0.3"/>
    <row r="1020" s="23" customFormat="1" ht="15" customHeight="1" x14ac:dyDescent="0.3"/>
    <row r="1021" s="23" customFormat="1" ht="15" customHeight="1" x14ac:dyDescent="0.3"/>
    <row r="1022" s="23" customFormat="1" ht="15" customHeight="1" x14ac:dyDescent="0.3"/>
    <row r="1023" s="23" customFormat="1" ht="15" customHeight="1" x14ac:dyDescent="0.3"/>
    <row r="1024" s="23" customFormat="1" ht="15" customHeight="1" x14ac:dyDescent="0.3"/>
    <row r="1025" s="23" customFormat="1" ht="15" customHeight="1" x14ac:dyDescent="0.3"/>
    <row r="1026" s="23" customFormat="1" ht="15" customHeight="1" x14ac:dyDescent="0.3"/>
    <row r="1027" s="23" customFormat="1" ht="15" customHeight="1" x14ac:dyDescent="0.3"/>
    <row r="1028" s="23" customFormat="1" ht="15" customHeight="1" x14ac:dyDescent="0.3"/>
    <row r="1029" s="23" customFormat="1" ht="15" customHeight="1" x14ac:dyDescent="0.3"/>
    <row r="1030" s="23" customFormat="1" ht="15" customHeight="1" x14ac:dyDescent="0.3"/>
    <row r="1031" s="23" customFormat="1" ht="15" customHeight="1" x14ac:dyDescent="0.3"/>
    <row r="1032" s="23" customFormat="1" ht="15" customHeight="1" x14ac:dyDescent="0.3"/>
    <row r="1033" s="23" customFormat="1" ht="15" customHeight="1" x14ac:dyDescent="0.3"/>
    <row r="1034" s="23" customFormat="1" ht="15" customHeight="1" x14ac:dyDescent="0.3"/>
    <row r="1035" s="23" customFormat="1" ht="15" customHeight="1" x14ac:dyDescent="0.3"/>
    <row r="1036" s="23" customFormat="1" ht="15" customHeight="1" x14ac:dyDescent="0.3"/>
    <row r="1037" s="23" customFormat="1" ht="15" customHeight="1" x14ac:dyDescent="0.3"/>
    <row r="1038" s="23" customFormat="1" ht="15" customHeight="1" x14ac:dyDescent="0.3"/>
    <row r="1039" s="23" customFormat="1" ht="15" customHeight="1" x14ac:dyDescent="0.3"/>
    <row r="1040" s="23" customFormat="1" ht="15" customHeight="1" x14ac:dyDescent="0.3"/>
    <row r="1041" s="23" customFormat="1" ht="15" customHeight="1" x14ac:dyDescent="0.3"/>
    <row r="1042" s="23" customFormat="1" ht="15" customHeight="1" x14ac:dyDescent="0.3"/>
    <row r="1043" s="23" customFormat="1" ht="15" customHeight="1" x14ac:dyDescent="0.3"/>
    <row r="1044" s="23" customFormat="1" ht="15" customHeight="1" x14ac:dyDescent="0.3"/>
    <row r="1045" s="23" customFormat="1" ht="15" customHeight="1" x14ac:dyDescent="0.3"/>
    <row r="1046" s="23" customFormat="1" ht="15" customHeight="1" x14ac:dyDescent="0.3"/>
    <row r="1047" s="23" customFormat="1" ht="15" customHeight="1" x14ac:dyDescent="0.3"/>
    <row r="1048" s="23" customFormat="1" ht="15" customHeight="1" x14ac:dyDescent="0.3"/>
  </sheetData>
  <sheetProtection password="CD82" sheet="1" objects="1" scenarios="1"/>
  <mergeCells count="12">
    <mergeCell ref="A41:A44"/>
    <mergeCell ref="A47:B47"/>
    <mergeCell ref="A21:A24"/>
    <mergeCell ref="A25:A28"/>
    <mergeCell ref="A29:A32"/>
    <mergeCell ref="A33:A36"/>
    <mergeCell ref="A37:A40"/>
    <mergeCell ref="B2:G2"/>
    <mergeCell ref="A5:A8"/>
    <mergeCell ref="A9:A12"/>
    <mergeCell ref="A13:A16"/>
    <mergeCell ref="A17:A20"/>
  </mergeCells>
  <dataValidations count="1">
    <dataValidation type="decimal" operator="greaterThanOrEqual" allowBlank="1" showInputMessage="1" showErrorMessage="1" prompt="Solo valoras mayores o igualas a cero." sqref="C5:N5 C9:N9 C13:N13 C17:N17 C21:N21 C25:N25 C29:N29 C33:N33 C37:N37 C41:N41" xr:uid="{00000000-0002-0000-0400-000000000000}">
      <formula1>0</formula1>
      <formula2>0</formula2>
    </dataValidation>
  </dataValidations>
  <pageMargins left="0.25" right="0.25" top="0.75" bottom="0.75" header="0.511811023622047" footer="0.511811023622047"/>
  <pageSetup paperSize="9" orientation="landscape" horizontalDpi="300" verticalDpi="300"/>
  <colBreaks count="1" manualBreakCount="1">
    <brk id="17" max="1048575"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P461"/>
  <sheetViews>
    <sheetView topLeftCell="A9" zoomScale="80" zoomScaleNormal="80" workbookViewId="0">
      <selection activeCell="B35" sqref="B35"/>
    </sheetView>
  </sheetViews>
  <sheetFormatPr baseColWidth="10" defaultColWidth="10.5546875" defaultRowHeight="14.4" x14ac:dyDescent="0.3"/>
  <cols>
    <col min="1" max="1" width="42.5546875" customWidth="1"/>
    <col min="2" max="13" width="14" customWidth="1"/>
    <col min="14" max="14" width="14.109375" customWidth="1"/>
    <col min="15" max="16" width="14.33203125" customWidth="1"/>
    <col min="17" max="82" width="11.44140625" style="23" customWidth="1"/>
  </cols>
  <sheetData>
    <row r="1" spans="1:120" ht="40.5" customHeight="1" x14ac:dyDescent="0.3">
      <c r="A1" s="147" t="str">
        <f>'INFO INICIAL'!C2</f>
        <v>NOMBRE PROYECTO</v>
      </c>
      <c r="B1" s="5" t="s">
        <v>300</v>
      </c>
      <c r="C1" s="5"/>
      <c r="D1" s="5"/>
      <c r="E1" s="5"/>
      <c r="F1" s="5"/>
      <c r="G1" s="5"/>
      <c r="H1" s="23"/>
      <c r="I1" s="23"/>
      <c r="J1" s="23"/>
      <c r="K1" s="23"/>
      <c r="L1" s="23"/>
      <c r="M1" s="23"/>
      <c r="N1" s="23"/>
      <c r="O1" s="23"/>
      <c r="P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row>
    <row r="2" spans="1:120" s="23" customFormat="1" x14ac:dyDescent="0.3"/>
    <row r="3" spans="1:120" x14ac:dyDescent="0.3">
      <c r="A3" s="139" t="s">
        <v>301</v>
      </c>
      <c r="B3" s="104" t="s">
        <v>112</v>
      </c>
      <c r="C3" s="104" t="s">
        <v>113</v>
      </c>
      <c r="D3" s="104" t="s">
        <v>114</v>
      </c>
      <c r="E3" s="104" t="s">
        <v>115</v>
      </c>
      <c r="F3" s="104" t="s">
        <v>116</v>
      </c>
      <c r="G3" s="104" t="s">
        <v>117</v>
      </c>
      <c r="H3" s="104" t="s">
        <v>118</v>
      </c>
      <c r="I3" s="104" t="s">
        <v>119</v>
      </c>
      <c r="J3" s="104" t="s">
        <v>120</v>
      </c>
      <c r="K3" s="104" t="s">
        <v>121</v>
      </c>
      <c r="L3" s="104" t="s">
        <v>122</v>
      </c>
      <c r="M3" s="104" t="s">
        <v>123</v>
      </c>
      <c r="N3" s="116" t="s">
        <v>289</v>
      </c>
      <c r="O3" s="116" t="s">
        <v>290</v>
      </c>
      <c r="P3" s="116" t="s">
        <v>291</v>
      </c>
    </row>
    <row r="4" spans="1:120" x14ac:dyDescent="0.3">
      <c r="A4" s="148" t="s">
        <v>302</v>
      </c>
      <c r="B4" s="108">
        <f>'PLAN DE FINANCIACIÓN'!C6</f>
        <v>0</v>
      </c>
      <c r="C4" s="108"/>
      <c r="D4" s="108"/>
      <c r="E4" s="108"/>
      <c r="F4" s="108"/>
      <c r="G4" s="108"/>
      <c r="H4" s="108"/>
      <c r="I4" s="108"/>
      <c r="J4" s="108"/>
      <c r="K4" s="108"/>
      <c r="L4" s="108"/>
      <c r="M4" s="108"/>
      <c r="N4" s="108">
        <f>SUM(B4:M4)</f>
        <v>0</v>
      </c>
      <c r="O4" s="108"/>
      <c r="P4" s="108"/>
    </row>
    <row r="5" spans="1:120" x14ac:dyDescent="0.3">
      <c r="A5" s="148" t="s">
        <v>88</v>
      </c>
      <c r="B5" s="108">
        <f>'PLAN DE FINANCIACIÓN'!C7</f>
        <v>0</v>
      </c>
      <c r="C5" s="108"/>
      <c r="D5" s="108"/>
      <c r="E5" s="108"/>
      <c r="F5" s="108"/>
      <c r="G5" s="108"/>
      <c r="H5" s="108"/>
      <c r="I5" s="108"/>
      <c r="J5" s="108"/>
      <c r="K5" s="108"/>
      <c r="L5" s="108"/>
      <c r="M5" s="108"/>
      <c r="N5" s="108">
        <f>SUM(B5:M5)</f>
        <v>0</v>
      </c>
      <c r="O5" s="108"/>
      <c r="P5" s="108"/>
    </row>
    <row r="6" spans="1:120" x14ac:dyDescent="0.3">
      <c r="A6" s="148" t="s">
        <v>303</v>
      </c>
      <c r="B6" s="108">
        <f>'PLAN DE FINANCIACIÓN'!C8</f>
        <v>0</v>
      </c>
      <c r="C6" s="108"/>
      <c r="D6" s="108"/>
      <c r="E6" s="108"/>
      <c r="F6" s="108"/>
      <c r="G6" s="108"/>
      <c r="H6" s="108"/>
      <c r="I6" s="108"/>
      <c r="J6" s="108"/>
      <c r="K6" s="108"/>
      <c r="L6" s="108"/>
      <c r="M6" s="108"/>
      <c r="N6" s="108">
        <f>SUM(B6:M6)</f>
        <v>0</v>
      </c>
      <c r="O6" s="108"/>
      <c r="P6" s="108"/>
    </row>
    <row r="7" spans="1:120" x14ac:dyDescent="0.3">
      <c r="A7" s="148" t="s">
        <v>304</v>
      </c>
      <c r="B7" s="108">
        <f>SUM('PLAN DE FINANCIACIÓN'!C11:C13)</f>
        <v>0</v>
      </c>
      <c r="C7" s="108"/>
      <c r="D7" s="108"/>
      <c r="E7" s="108"/>
      <c r="F7" s="108"/>
      <c r="G7" s="108"/>
      <c r="H7" s="108"/>
      <c r="I7" s="108"/>
      <c r="J7" s="108"/>
      <c r="K7" s="108"/>
      <c r="L7" s="108"/>
      <c r="M7" s="108"/>
      <c r="N7" s="108">
        <f>SUM(B7:M7)</f>
        <v>0</v>
      </c>
      <c r="O7" s="108"/>
      <c r="P7" s="108"/>
    </row>
    <row r="8" spans="1:120" x14ac:dyDescent="0.3">
      <c r="A8" s="148" t="s">
        <v>305</v>
      </c>
      <c r="B8" s="108">
        <f>'PREVISIÓN INGRESOS'!C47</f>
        <v>0</v>
      </c>
      <c r="C8" s="108">
        <f>'PREVISIÓN INGRESOS'!D47</f>
        <v>0</v>
      </c>
      <c r="D8" s="108">
        <f>'PREVISIÓN INGRESOS'!E47</f>
        <v>0</v>
      </c>
      <c r="E8" s="108">
        <f>'PREVISIÓN INGRESOS'!F47</f>
        <v>0</v>
      </c>
      <c r="F8" s="108">
        <f>'PREVISIÓN INGRESOS'!G47</f>
        <v>0</v>
      </c>
      <c r="G8" s="108">
        <f>'PREVISIÓN INGRESOS'!H47</f>
        <v>0</v>
      </c>
      <c r="H8" s="108">
        <f>'PREVISIÓN INGRESOS'!I47</f>
        <v>0</v>
      </c>
      <c r="I8" s="108">
        <f>'PREVISIÓN INGRESOS'!J47</f>
        <v>0</v>
      </c>
      <c r="J8" s="108">
        <f>'PREVISIÓN INGRESOS'!K47</f>
        <v>0</v>
      </c>
      <c r="K8" s="108">
        <f>'PREVISIÓN INGRESOS'!L47</f>
        <v>0</v>
      </c>
      <c r="L8" s="108">
        <f>'PREVISIÓN INGRESOS'!M47</f>
        <v>0</v>
      </c>
      <c r="M8" s="108">
        <f>'PREVISIÓN INGRESOS'!N47</f>
        <v>0</v>
      </c>
      <c r="N8" s="108">
        <f>'PREVISIÓN INGRESOS'!O47</f>
        <v>0</v>
      </c>
      <c r="O8" s="108">
        <f>'PREVISIÓN INGRESOS'!P47</f>
        <v>0</v>
      </c>
      <c r="P8" s="108">
        <f>'PREVISIÓN INGRESOS'!Q47</f>
        <v>0</v>
      </c>
    </row>
    <row r="9" spans="1:120" x14ac:dyDescent="0.3">
      <c r="A9" s="148" t="s">
        <v>306</v>
      </c>
      <c r="B9" s="108">
        <f>'PREVISIÓN INGRESOS'!C48</f>
        <v>0</v>
      </c>
      <c r="C9" s="108">
        <f>'PREVISIÓN INGRESOS'!D48</f>
        <v>0</v>
      </c>
      <c r="D9" s="108">
        <f>'PREVISIÓN INGRESOS'!E48</f>
        <v>0</v>
      </c>
      <c r="E9" s="108">
        <f>'PREVISIÓN INGRESOS'!F48</f>
        <v>0</v>
      </c>
      <c r="F9" s="108">
        <f>'PREVISIÓN INGRESOS'!G48</f>
        <v>0</v>
      </c>
      <c r="G9" s="108">
        <f>'PREVISIÓN INGRESOS'!H48</f>
        <v>0</v>
      </c>
      <c r="H9" s="108">
        <f>'PREVISIÓN INGRESOS'!I48</f>
        <v>0</v>
      </c>
      <c r="I9" s="108">
        <f>'PREVISIÓN INGRESOS'!J48</f>
        <v>0</v>
      </c>
      <c r="J9" s="108">
        <f>'PREVISIÓN INGRESOS'!K48</f>
        <v>0</v>
      </c>
      <c r="K9" s="108">
        <f>'PREVISIÓN INGRESOS'!L48</f>
        <v>0</v>
      </c>
      <c r="L9" s="108">
        <f>'PREVISIÓN INGRESOS'!M48</f>
        <v>0</v>
      </c>
      <c r="M9" s="108">
        <f>'PREVISIÓN INGRESOS'!N48</f>
        <v>0</v>
      </c>
      <c r="N9" s="108">
        <f>'PREVISIÓN INGRESOS'!O48</f>
        <v>0</v>
      </c>
      <c r="O9" s="108">
        <f>'PREVISIÓN INGRESOS'!P48</f>
        <v>0</v>
      </c>
      <c r="P9" s="108">
        <f>'PREVISIÓN INGRESOS'!Q48</f>
        <v>0</v>
      </c>
    </row>
    <row r="10" spans="1:120" x14ac:dyDescent="0.3">
      <c r="A10" s="149" t="s">
        <v>307</v>
      </c>
      <c r="B10" s="149">
        <f t="shared" ref="B10:M10" si="0">SUM(B4:B9)</f>
        <v>0</v>
      </c>
      <c r="C10" s="149">
        <f t="shared" si="0"/>
        <v>0</v>
      </c>
      <c r="D10" s="150">
        <f t="shared" si="0"/>
        <v>0</v>
      </c>
      <c r="E10" s="150">
        <f t="shared" si="0"/>
        <v>0</v>
      </c>
      <c r="F10" s="150">
        <f t="shared" si="0"/>
        <v>0</v>
      </c>
      <c r="G10" s="150">
        <f t="shared" si="0"/>
        <v>0</v>
      </c>
      <c r="H10" s="150">
        <f t="shared" si="0"/>
        <v>0</v>
      </c>
      <c r="I10" s="150">
        <f t="shared" si="0"/>
        <v>0</v>
      </c>
      <c r="J10" s="150">
        <f t="shared" si="0"/>
        <v>0</v>
      </c>
      <c r="K10" s="150">
        <f t="shared" si="0"/>
        <v>0</v>
      </c>
      <c r="L10" s="150">
        <f t="shared" si="0"/>
        <v>0</v>
      </c>
      <c r="M10" s="150">
        <f t="shared" si="0"/>
        <v>0</v>
      </c>
      <c r="N10" s="150">
        <f>SUM(B10:M10)</f>
        <v>0</v>
      </c>
      <c r="O10" s="150">
        <f>SUM(O4:O9)</f>
        <v>0</v>
      </c>
      <c r="P10" s="150">
        <f>SUM(P4:P9)</f>
        <v>0</v>
      </c>
    </row>
    <row r="11" spans="1:120" s="23" customFormat="1" x14ac:dyDescent="0.3"/>
    <row r="12" spans="1:120" s="23" customFormat="1" x14ac:dyDescent="0.3"/>
    <row r="13" spans="1:120" x14ac:dyDescent="0.3">
      <c r="A13" s="151" t="s">
        <v>308</v>
      </c>
      <c r="B13" s="152" t="str">
        <f t="shared" ref="B13:M13" si="1">B3</f>
        <v>Mes 1</v>
      </c>
      <c r="C13" s="152" t="str">
        <f t="shared" si="1"/>
        <v>Mes 2</v>
      </c>
      <c r="D13" s="104" t="str">
        <f t="shared" si="1"/>
        <v>Mes 3</v>
      </c>
      <c r="E13" s="104" t="str">
        <f t="shared" si="1"/>
        <v>Mes 4</v>
      </c>
      <c r="F13" s="104" t="str">
        <f t="shared" si="1"/>
        <v>Mes 5</v>
      </c>
      <c r="G13" s="104" t="str">
        <f t="shared" si="1"/>
        <v>Mes 6</v>
      </c>
      <c r="H13" s="104" t="str">
        <f t="shared" si="1"/>
        <v>Mes 7</v>
      </c>
      <c r="I13" s="104" t="str">
        <f t="shared" si="1"/>
        <v>Mes 8</v>
      </c>
      <c r="J13" s="104" t="str">
        <f t="shared" si="1"/>
        <v>Mes 9</v>
      </c>
      <c r="K13" s="104" t="str">
        <f t="shared" si="1"/>
        <v>Mes 10</v>
      </c>
      <c r="L13" s="104" t="str">
        <f t="shared" si="1"/>
        <v>Mes 11</v>
      </c>
      <c r="M13" s="104" t="str">
        <f t="shared" si="1"/>
        <v>Mes 12</v>
      </c>
      <c r="N13" s="116" t="s">
        <v>289</v>
      </c>
      <c r="O13" s="116" t="s">
        <v>290</v>
      </c>
      <c r="P13" s="116" t="s">
        <v>291</v>
      </c>
    </row>
    <row r="14" spans="1:120" x14ac:dyDescent="0.3">
      <c r="A14" s="153" t="s">
        <v>309</v>
      </c>
      <c r="B14" s="154">
        <f>'PLAN DE INVERSIÓN'!B6+'PLAN DE INVERSIÓN'!B27-'PLAN DE INVERSIÓN'!B32</f>
        <v>0</v>
      </c>
      <c r="C14" s="154"/>
      <c r="D14" s="154"/>
      <c r="E14" s="154"/>
      <c r="F14" s="154"/>
      <c r="G14" s="154"/>
      <c r="H14" s="154"/>
      <c r="I14" s="154"/>
      <c r="J14" s="154"/>
      <c r="K14" s="154"/>
      <c r="L14" s="154"/>
      <c r="M14" s="154"/>
      <c r="N14" s="154">
        <f>SUM(B14:M14)</f>
        <v>0</v>
      </c>
      <c r="O14" s="154"/>
      <c r="P14" s="154"/>
    </row>
    <row r="15" spans="1:120" x14ac:dyDescent="0.3">
      <c r="A15" s="153" t="s">
        <v>310</v>
      </c>
      <c r="B15" s="154">
        <f>SUM('PREVISIÓN GASTOS'!C17:C19)</f>
        <v>0</v>
      </c>
      <c r="C15" s="154">
        <f>SUM('PREVISIÓN GASTOS'!D17:D19)</f>
        <v>0</v>
      </c>
      <c r="D15" s="154">
        <f>SUM('PREVISIÓN GASTOS'!E17:E19)</f>
        <v>0</v>
      </c>
      <c r="E15" s="154">
        <f>SUM('PREVISIÓN GASTOS'!F17:F19)</f>
        <v>0</v>
      </c>
      <c r="F15" s="154">
        <f>SUM('PREVISIÓN GASTOS'!G17:G19)</f>
        <v>0</v>
      </c>
      <c r="G15" s="154">
        <f>SUM('PREVISIÓN GASTOS'!H17:H19)</f>
        <v>0</v>
      </c>
      <c r="H15" s="154">
        <f>SUM('PREVISIÓN GASTOS'!I17:I19)</f>
        <v>0</v>
      </c>
      <c r="I15" s="154">
        <f>SUM('PREVISIÓN GASTOS'!J17:J19)</f>
        <v>0</v>
      </c>
      <c r="J15" s="154">
        <f>SUM('PREVISIÓN GASTOS'!K17:K19)</f>
        <v>0</v>
      </c>
      <c r="K15" s="154">
        <f>SUM('PREVISIÓN GASTOS'!L17:L19)</f>
        <v>0</v>
      </c>
      <c r="L15" s="154">
        <f>SUM('PREVISIÓN GASTOS'!M17:M19)</f>
        <v>0</v>
      </c>
      <c r="M15" s="154">
        <f>SUM('PREVISIÓN GASTOS'!N17:N19)</f>
        <v>0</v>
      </c>
      <c r="N15" s="154">
        <f>SUM('PREVISIÓN GASTOS'!O17:O19)</f>
        <v>0</v>
      </c>
      <c r="O15" s="154">
        <f>SUM('PREVISIÓN GASTOS'!P17:P19)</f>
        <v>0</v>
      </c>
      <c r="P15" s="154">
        <f>SUM('PREVISIÓN GASTOS'!Q17:Q19)</f>
        <v>0</v>
      </c>
    </row>
    <row r="16" spans="1:120" x14ac:dyDescent="0.3">
      <c r="A16" s="153" t="s">
        <v>311</v>
      </c>
      <c r="B16" s="154">
        <f>SUM('PREVISIÓN GASTOS'!C20:C21)</f>
        <v>0</v>
      </c>
      <c r="C16" s="154">
        <f>SUM('PREVISIÓN GASTOS'!D20:D21)</f>
        <v>0</v>
      </c>
      <c r="D16" s="154">
        <f>SUM('PREVISIÓN GASTOS'!E20:E21)</f>
        <v>0</v>
      </c>
      <c r="E16" s="154">
        <f>SUM('PREVISIÓN GASTOS'!F20:F21)</f>
        <v>0</v>
      </c>
      <c r="F16" s="154">
        <f>SUM('PREVISIÓN GASTOS'!G20:G21)</f>
        <v>0</v>
      </c>
      <c r="G16" s="154">
        <f>SUM('PREVISIÓN GASTOS'!H20:H21)</f>
        <v>0</v>
      </c>
      <c r="H16" s="154">
        <f>SUM('PREVISIÓN GASTOS'!I20:I21)</f>
        <v>0</v>
      </c>
      <c r="I16" s="154">
        <f>SUM('PREVISIÓN GASTOS'!J20:J21)</f>
        <v>0</v>
      </c>
      <c r="J16" s="154">
        <f>SUM('PREVISIÓN GASTOS'!K20:K21)</f>
        <v>0</v>
      </c>
      <c r="K16" s="154">
        <f>SUM('PREVISIÓN GASTOS'!L20:L21)</f>
        <v>0</v>
      </c>
      <c r="L16" s="154">
        <f>SUM('PREVISIÓN GASTOS'!M20:M21)</f>
        <v>0</v>
      </c>
      <c r="M16" s="154">
        <f>SUM('PREVISIÓN GASTOS'!N20:N21)</f>
        <v>0</v>
      </c>
      <c r="N16" s="154">
        <f>SUM('PREVISIÓN GASTOS'!O20:O21)</f>
        <v>0</v>
      </c>
      <c r="O16" s="154">
        <f>SUM('PREVISIÓN GASTOS'!P20:P21)</f>
        <v>0</v>
      </c>
      <c r="P16" s="154">
        <f>SUM('PREVISIÓN GASTOS'!Q20:Q21)</f>
        <v>0</v>
      </c>
    </row>
    <row r="17" spans="1:16" x14ac:dyDescent="0.3">
      <c r="A17" s="153" t="s">
        <v>312</v>
      </c>
      <c r="B17" s="154">
        <f>SUM('PREVISIÓN GASTOS'!C22:C25)</f>
        <v>0</v>
      </c>
      <c r="C17" s="154">
        <f>SUM('PREVISIÓN GASTOS'!D22:D25)</f>
        <v>0</v>
      </c>
      <c r="D17" s="154">
        <f>SUM('PREVISIÓN GASTOS'!E22:E25)</f>
        <v>0</v>
      </c>
      <c r="E17" s="154">
        <f>SUM('PREVISIÓN GASTOS'!F22:F25)</f>
        <v>0</v>
      </c>
      <c r="F17" s="154">
        <f>SUM('PREVISIÓN GASTOS'!G22:G25)</f>
        <v>0</v>
      </c>
      <c r="G17" s="154">
        <f>SUM('PREVISIÓN GASTOS'!H22:H25)</f>
        <v>0</v>
      </c>
      <c r="H17" s="154">
        <f>SUM('PREVISIÓN GASTOS'!I22:I25)</f>
        <v>0</v>
      </c>
      <c r="I17" s="154">
        <f>SUM('PREVISIÓN GASTOS'!J22:J25)</f>
        <v>0</v>
      </c>
      <c r="J17" s="154">
        <f>SUM('PREVISIÓN GASTOS'!K22:K25)</f>
        <v>0</v>
      </c>
      <c r="K17" s="154">
        <f>SUM('PREVISIÓN GASTOS'!L22:L25)</f>
        <v>0</v>
      </c>
      <c r="L17" s="154">
        <f>SUM('PREVISIÓN GASTOS'!M22:M25)</f>
        <v>0</v>
      </c>
      <c r="M17" s="154">
        <f>SUM('PREVISIÓN GASTOS'!N22:N25)</f>
        <v>0</v>
      </c>
      <c r="N17" s="154">
        <f>SUM('PREVISIÓN GASTOS'!O22:O25)</f>
        <v>0</v>
      </c>
      <c r="O17" s="154">
        <f>SUM('PREVISIÓN GASTOS'!P22:P25)</f>
        <v>0</v>
      </c>
      <c r="P17" s="154">
        <f>SUM('PREVISIÓN GASTOS'!Q22:Q25)</f>
        <v>0</v>
      </c>
    </row>
    <row r="18" spans="1:16" x14ac:dyDescent="0.3">
      <c r="A18" s="153" t="s">
        <v>313</v>
      </c>
      <c r="B18" s="154">
        <f>SUM('PREVISIÓN GASTOS'!C26:C30)</f>
        <v>0</v>
      </c>
      <c r="C18" s="154">
        <f>SUM('PREVISIÓN GASTOS'!D26:D30)</f>
        <v>0</v>
      </c>
      <c r="D18" s="154">
        <f>SUM('PREVISIÓN GASTOS'!E26:E30)</f>
        <v>0</v>
      </c>
      <c r="E18" s="154">
        <f>SUM('PREVISIÓN GASTOS'!F26:F30)</f>
        <v>0</v>
      </c>
      <c r="F18" s="154">
        <f>SUM('PREVISIÓN GASTOS'!G26:G30)</f>
        <v>0</v>
      </c>
      <c r="G18" s="154">
        <f>SUM('PREVISIÓN GASTOS'!H26:H30)</f>
        <v>0</v>
      </c>
      <c r="H18" s="154">
        <f>SUM('PREVISIÓN GASTOS'!I26:I30)</f>
        <v>0</v>
      </c>
      <c r="I18" s="154">
        <f>SUM('PREVISIÓN GASTOS'!J26:J30)</f>
        <v>0</v>
      </c>
      <c r="J18" s="154">
        <f>SUM('PREVISIÓN GASTOS'!K26:K30)</f>
        <v>0</v>
      </c>
      <c r="K18" s="154">
        <f>SUM('PREVISIÓN GASTOS'!L26:L30)</f>
        <v>0</v>
      </c>
      <c r="L18" s="154">
        <f>SUM('PREVISIÓN GASTOS'!M26:M30)</f>
        <v>0</v>
      </c>
      <c r="M18" s="154">
        <f>SUM('PREVISIÓN GASTOS'!N26:N30)</f>
        <v>0</v>
      </c>
      <c r="N18" s="154">
        <f>SUM('PREVISIÓN GASTOS'!O26:O30)</f>
        <v>0</v>
      </c>
      <c r="O18" s="154">
        <f>SUM('PREVISIÓN GASTOS'!P26:P30)</f>
        <v>0</v>
      </c>
      <c r="P18" s="154">
        <f>SUM('PREVISIÓN GASTOS'!Q26:Q30)</f>
        <v>0</v>
      </c>
    </row>
    <row r="19" spans="1:16" x14ac:dyDescent="0.3">
      <c r="A19" s="153" t="s">
        <v>314</v>
      </c>
      <c r="B19" s="154">
        <f>SUM('PREVISIÓN GASTOS'!C31)</f>
        <v>0</v>
      </c>
      <c r="C19" s="154">
        <f>SUM('PREVISIÓN GASTOS'!D31)</f>
        <v>0</v>
      </c>
      <c r="D19" s="154">
        <f>SUM('PREVISIÓN GASTOS'!E31)</f>
        <v>0</v>
      </c>
      <c r="E19" s="154">
        <f>SUM('PREVISIÓN GASTOS'!F31)</f>
        <v>0</v>
      </c>
      <c r="F19" s="154">
        <f>SUM('PREVISIÓN GASTOS'!G31)</f>
        <v>0</v>
      </c>
      <c r="G19" s="154">
        <f>SUM('PREVISIÓN GASTOS'!H31)</f>
        <v>0</v>
      </c>
      <c r="H19" s="154">
        <f>SUM('PREVISIÓN GASTOS'!I31)</f>
        <v>0</v>
      </c>
      <c r="I19" s="154">
        <f>SUM('PREVISIÓN GASTOS'!J31)</f>
        <v>0</v>
      </c>
      <c r="J19" s="154">
        <f>SUM('PREVISIÓN GASTOS'!K31)</f>
        <v>0</v>
      </c>
      <c r="K19" s="154">
        <f>SUM('PREVISIÓN GASTOS'!L31)</f>
        <v>0</v>
      </c>
      <c r="L19" s="154">
        <f>SUM('PREVISIÓN GASTOS'!M31)</f>
        <v>0</v>
      </c>
      <c r="M19" s="154">
        <f>SUM('PREVISIÓN GASTOS'!N31)</f>
        <v>0</v>
      </c>
      <c r="N19" s="154">
        <f>SUM('PREVISIÓN GASTOS'!O31)</f>
        <v>0</v>
      </c>
      <c r="O19" s="154">
        <f>SUM('PREVISIÓN GASTOS'!P31)</f>
        <v>0</v>
      </c>
      <c r="P19" s="154">
        <f>SUM('PREVISIÓN GASTOS'!Q31)</f>
        <v>0</v>
      </c>
    </row>
    <row r="20" spans="1:16" x14ac:dyDescent="0.3">
      <c r="A20" s="153" t="s">
        <v>315</v>
      </c>
      <c r="B20" s="154">
        <f>SUM('PREVISIÓN GASTOS'!C32:C36)</f>
        <v>0</v>
      </c>
      <c r="C20" s="154">
        <f>SUM('PREVISIÓN GASTOS'!D32:D36)</f>
        <v>0</v>
      </c>
      <c r="D20" s="154">
        <f>SUM('PREVISIÓN GASTOS'!E32:E36)</f>
        <v>0</v>
      </c>
      <c r="E20" s="154">
        <f>SUM('PREVISIÓN GASTOS'!F32:F36)</f>
        <v>0</v>
      </c>
      <c r="F20" s="154">
        <f>SUM('PREVISIÓN GASTOS'!G32:G36)</f>
        <v>0</v>
      </c>
      <c r="G20" s="154">
        <f>SUM('PREVISIÓN GASTOS'!H32:H36)</f>
        <v>0</v>
      </c>
      <c r="H20" s="154">
        <f>SUM('PREVISIÓN GASTOS'!I32:I36)</f>
        <v>0</v>
      </c>
      <c r="I20" s="154">
        <f>SUM('PREVISIÓN GASTOS'!J32:J36)</f>
        <v>0</v>
      </c>
      <c r="J20" s="154">
        <f>SUM('PREVISIÓN GASTOS'!K32:K36)</f>
        <v>0</v>
      </c>
      <c r="K20" s="154">
        <f>SUM('PREVISIÓN GASTOS'!L32:L36)</f>
        <v>0</v>
      </c>
      <c r="L20" s="154">
        <f>SUM('PREVISIÓN GASTOS'!M32:M36)</f>
        <v>0</v>
      </c>
      <c r="M20" s="154">
        <f>SUM('PREVISIÓN GASTOS'!N32:N36)</f>
        <v>0</v>
      </c>
      <c r="N20" s="154">
        <f>SUM('PREVISIÓN GASTOS'!O32:O36)</f>
        <v>0</v>
      </c>
      <c r="O20" s="154">
        <f>SUM('PREVISIÓN GASTOS'!P32:P36)</f>
        <v>0</v>
      </c>
      <c r="P20" s="154">
        <f>SUM('PREVISIÓN GASTOS'!Q32:Q36)</f>
        <v>0</v>
      </c>
    </row>
    <row r="21" spans="1:16" x14ac:dyDescent="0.3">
      <c r="A21" s="153" t="s">
        <v>316</v>
      </c>
      <c r="B21" s="154">
        <f>SUM('PREVISIÓN GASTOS'!C39)</f>
        <v>0</v>
      </c>
      <c r="C21" s="154">
        <f>SUM('PREVISIÓN GASTOS'!D39)</f>
        <v>0</v>
      </c>
      <c r="D21" s="154">
        <f>SUM('PREVISIÓN GASTOS'!E39)</f>
        <v>0</v>
      </c>
      <c r="E21" s="154">
        <f>SUM('PREVISIÓN GASTOS'!F39)</f>
        <v>0</v>
      </c>
      <c r="F21" s="154">
        <f>SUM('PREVISIÓN GASTOS'!G39)</f>
        <v>0</v>
      </c>
      <c r="G21" s="154">
        <f>SUM('PREVISIÓN GASTOS'!H39)</f>
        <v>0</v>
      </c>
      <c r="H21" s="154">
        <f>SUM('PREVISIÓN GASTOS'!I39)</f>
        <v>0</v>
      </c>
      <c r="I21" s="154">
        <f>SUM('PREVISIÓN GASTOS'!J39)</f>
        <v>0</v>
      </c>
      <c r="J21" s="154">
        <f>SUM('PREVISIÓN GASTOS'!K39)</f>
        <v>0</v>
      </c>
      <c r="K21" s="154">
        <f>SUM('PREVISIÓN GASTOS'!L39)</f>
        <v>0</v>
      </c>
      <c r="L21" s="154">
        <f>SUM('PREVISIÓN GASTOS'!M39)</f>
        <v>0</v>
      </c>
      <c r="M21" s="154">
        <f>SUM('PREVISIÓN GASTOS'!N39)</f>
        <v>0</v>
      </c>
      <c r="N21" s="154">
        <f>SUM('PREVISIÓN GASTOS'!O39)</f>
        <v>0</v>
      </c>
      <c r="O21" s="154">
        <f>SUM('PREVISIÓN GASTOS'!P39)</f>
        <v>0</v>
      </c>
      <c r="P21" s="154">
        <f>SUM('PREVISIÓN GASTOS'!Q39)</f>
        <v>0</v>
      </c>
    </row>
    <row r="22" spans="1:16" x14ac:dyDescent="0.3">
      <c r="A22" s="153" t="s">
        <v>317</v>
      </c>
      <c r="B22" s="154">
        <f>SUM('PREVISIÓN GASTOS'!C40:C45)</f>
        <v>0</v>
      </c>
      <c r="C22" s="154">
        <f>SUM('PREVISIÓN GASTOS'!D40:D45)</f>
        <v>0</v>
      </c>
      <c r="D22" s="154">
        <f>SUM('PREVISIÓN GASTOS'!E40:E45)</f>
        <v>0</v>
      </c>
      <c r="E22" s="154">
        <f>SUM('PREVISIÓN GASTOS'!F40:F45)</f>
        <v>0</v>
      </c>
      <c r="F22" s="154">
        <f>SUM('PREVISIÓN GASTOS'!G40:G45)</f>
        <v>0</v>
      </c>
      <c r="G22" s="154">
        <f>SUM('PREVISIÓN GASTOS'!H40:H45)</f>
        <v>0</v>
      </c>
      <c r="H22" s="154">
        <f>SUM('PREVISIÓN GASTOS'!I40:I45)</f>
        <v>0</v>
      </c>
      <c r="I22" s="154">
        <f>SUM('PREVISIÓN GASTOS'!J40:J45)</f>
        <v>0</v>
      </c>
      <c r="J22" s="154">
        <f>SUM('PREVISIÓN GASTOS'!K40:K45)</f>
        <v>0</v>
      </c>
      <c r="K22" s="154">
        <f>SUM('PREVISIÓN GASTOS'!L40:L45)</f>
        <v>0</v>
      </c>
      <c r="L22" s="154">
        <f>SUM('PREVISIÓN GASTOS'!M40:M45)</f>
        <v>0</v>
      </c>
      <c r="M22" s="154">
        <f>SUM('PREVISIÓN GASTOS'!N40:N45)</f>
        <v>0</v>
      </c>
      <c r="N22" s="154">
        <f>SUM('PREVISIÓN GASTOS'!O40:O45)</f>
        <v>0</v>
      </c>
      <c r="O22" s="154">
        <f>SUM('PREVISIÓN GASTOS'!P40:P45)</f>
        <v>0</v>
      </c>
      <c r="P22" s="154">
        <f>SUM('PREVISIÓN GASTOS'!Q40:Q45)</f>
        <v>0</v>
      </c>
    </row>
    <row r="23" spans="1:16" x14ac:dyDescent="0.3">
      <c r="A23" s="153" t="s">
        <v>318</v>
      </c>
      <c r="B23" s="154">
        <f>SUM('PREVISIÓN GASTOS'!C46:C52)</f>
        <v>0</v>
      </c>
      <c r="C23" s="154">
        <f>SUM('PREVISIÓN GASTOS'!D46:D52)</f>
        <v>0</v>
      </c>
      <c r="D23" s="154">
        <f>SUM('PREVISIÓN GASTOS'!E46:E52)</f>
        <v>0</v>
      </c>
      <c r="E23" s="154">
        <f>SUM('PREVISIÓN GASTOS'!F46:F52)</f>
        <v>0</v>
      </c>
      <c r="F23" s="154">
        <f>SUM('PREVISIÓN GASTOS'!G46:G52)</f>
        <v>0</v>
      </c>
      <c r="G23" s="154">
        <f>SUM('PREVISIÓN GASTOS'!H46:H52)</f>
        <v>0</v>
      </c>
      <c r="H23" s="154">
        <f>SUM('PREVISIÓN GASTOS'!I46:I52)</f>
        <v>0</v>
      </c>
      <c r="I23" s="154">
        <f>SUM('PREVISIÓN GASTOS'!J46:J52)</f>
        <v>0</v>
      </c>
      <c r="J23" s="154">
        <f>SUM('PREVISIÓN GASTOS'!K46:K52)</f>
        <v>0</v>
      </c>
      <c r="K23" s="154">
        <f>SUM('PREVISIÓN GASTOS'!L46:L52)</f>
        <v>0</v>
      </c>
      <c r="L23" s="154">
        <f>SUM('PREVISIÓN GASTOS'!M46:M52)</f>
        <v>0</v>
      </c>
      <c r="M23" s="154">
        <f>SUM('PREVISIÓN GASTOS'!N46:N52)</f>
        <v>0</v>
      </c>
      <c r="N23" s="154">
        <f>SUM('PREVISIÓN GASTOS'!O46:O52)</f>
        <v>0</v>
      </c>
      <c r="O23" s="154">
        <f>SUM('PREVISIÓN GASTOS'!P46:P52)</f>
        <v>0</v>
      </c>
      <c r="P23" s="154">
        <f>SUM('PREVISIÓN GASTOS'!Q46:Q52)</f>
        <v>0</v>
      </c>
    </row>
    <row r="24" spans="1:16" x14ac:dyDescent="0.3">
      <c r="A24" s="153" t="s">
        <v>319</v>
      </c>
      <c r="B24" s="154">
        <f>SUM('PREVISIÓN GASTOS'!C53:C57)</f>
        <v>0</v>
      </c>
      <c r="C24" s="154">
        <f>SUM('PREVISIÓN GASTOS'!D53:D57)</f>
        <v>0</v>
      </c>
      <c r="D24" s="154">
        <f>SUM('PREVISIÓN GASTOS'!E53:E57)</f>
        <v>0</v>
      </c>
      <c r="E24" s="154">
        <f>SUM('PREVISIÓN GASTOS'!F53:F57)</f>
        <v>0</v>
      </c>
      <c r="F24" s="154">
        <f>SUM('PREVISIÓN GASTOS'!G53:G57)</f>
        <v>0</v>
      </c>
      <c r="G24" s="154">
        <f>SUM('PREVISIÓN GASTOS'!H53:H57)</f>
        <v>0</v>
      </c>
      <c r="H24" s="154">
        <f>SUM('PREVISIÓN GASTOS'!I53:I57)</f>
        <v>0</v>
      </c>
      <c r="I24" s="154">
        <f>SUM('PREVISIÓN GASTOS'!J53:J57)</f>
        <v>0</v>
      </c>
      <c r="J24" s="154">
        <f>SUM('PREVISIÓN GASTOS'!K53:K57)</f>
        <v>0</v>
      </c>
      <c r="K24" s="154">
        <f>SUM('PREVISIÓN GASTOS'!L53:L57)</f>
        <v>0</v>
      </c>
      <c r="L24" s="154">
        <f>SUM('PREVISIÓN GASTOS'!M53:M57)</f>
        <v>0</v>
      </c>
      <c r="M24" s="154">
        <f>SUM('PREVISIÓN GASTOS'!N53:N57)</f>
        <v>0</v>
      </c>
      <c r="N24" s="154">
        <f>SUM('PREVISIÓN GASTOS'!O53:O57)</f>
        <v>0</v>
      </c>
      <c r="O24" s="154">
        <f>SUM('PREVISIÓN GASTOS'!P53:P57)</f>
        <v>0</v>
      </c>
      <c r="P24" s="154">
        <f>SUM('PREVISIÓN GASTOS'!Q53:Q57)</f>
        <v>0</v>
      </c>
    </row>
    <row r="25" spans="1:16" x14ac:dyDescent="0.3">
      <c r="A25" s="153" t="s">
        <v>320</v>
      </c>
      <c r="B25" s="154">
        <f>SUM('PREVISIÓN GASTOS'!C37)</f>
        <v>0</v>
      </c>
      <c r="C25" s="154">
        <f>SUM('PREVISIÓN GASTOS'!D37)</f>
        <v>0</v>
      </c>
      <c r="D25" s="154">
        <f>SUM('PREVISIÓN GASTOS'!E37)</f>
        <v>0</v>
      </c>
      <c r="E25" s="154">
        <f>SUM('PREVISIÓN GASTOS'!F37)</f>
        <v>0</v>
      </c>
      <c r="F25" s="154">
        <f>SUM('PREVISIÓN GASTOS'!G37)</f>
        <v>0</v>
      </c>
      <c r="G25" s="154">
        <f>SUM('PREVISIÓN GASTOS'!H37)</f>
        <v>0</v>
      </c>
      <c r="H25" s="154">
        <f>SUM('PREVISIÓN GASTOS'!I37)</f>
        <v>0</v>
      </c>
      <c r="I25" s="154">
        <f>SUM('PREVISIÓN GASTOS'!J37)</f>
        <v>0</v>
      </c>
      <c r="J25" s="154">
        <f>SUM('PREVISIÓN GASTOS'!K37)</f>
        <v>0</v>
      </c>
      <c r="K25" s="154">
        <f>SUM('PREVISIÓN GASTOS'!L37)</f>
        <v>0</v>
      </c>
      <c r="L25" s="154">
        <f>SUM('PREVISIÓN GASTOS'!M37)</f>
        <v>0</v>
      </c>
      <c r="M25" s="154">
        <f>SUM('PREVISIÓN GASTOS'!N37)</f>
        <v>0</v>
      </c>
      <c r="N25" s="154">
        <f>SUM('PREVISIÓN GASTOS'!O37)</f>
        <v>0</v>
      </c>
      <c r="O25" s="154">
        <f>SUM('PREVISIÓN GASTOS'!P37)</f>
        <v>0</v>
      </c>
      <c r="P25" s="154">
        <f>SUM('PREVISIÓN GASTOS'!Q37)</f>
        <v>0</v>
      </c>
    </row>
    <row r="26" spans="1:16" x14ac:dyDescent="0.3">
      <c r="A26" s="153" t="s">
        <v>321</v>
      </c>
      <c r="B26" s="154">
        <f>'PLAN DE FINANCIACIÓN'!$B31</f>
        <v>0</v>
      </c>
      <c r="C26" s="154">
        <f>'PLAN DE FINANCIACIÓN'!$B32</f>
        <v>0</v>
      </c>
      <c r="D26" s="154">
        <f>'PLAN DE FINANCIACIÓN'!$B33</f>
        <v>0</v>
      </c>
      <c r="E26" s="154">
        <f>'PLAN DE FINANCIACIÓN'!$B34</f>
        <v>0</v>
      </c>
      <c r="F26" s="154">
        <f>'PLAN DE FINANCIACIÓN'!$B35</f>
        <v>0</v>
      </c>
      <c r="G26" s="154">
        <f>'PLAN DE FINANCIACIÓN'!$B36</f>
        <v>0</v>
      </c>
      <c r="H26" s="154">
        <f>'PLAN DE FINANCIACIÓN'!$B37</f>
        <v>0</v>
      </c>
      <c r="I26" s="154">
        <f>'PLAN DE FINANCIACIÓN'!$B38</f>
        <v>0</v>
      </c>
      <c r="J26" s="154">
        <f>'PLAN DE FINANCIACIÓN'!$B39</f>
        <v>0</v>
      </c>
      <c r="K26" s="154">
        <f>'PLAN DE FINANCIACIÓN'!$B40</f>
        <v>0</v>
      </c>
      <c r="L26" s="154">
        <f>'PLAN DE FINANCIACIÓN'!$B31</f>
        <v>0</v>
      </c>
      <c r="M26" s="154">
        <f>'PLAN DE FINANCIACIÓN'!$B41</f>
        <v>0</v>
      </c>
      <c r="N26" s="154">
        <f>'PLAN DE FINANCIACIÓN'!B43</f>
        <v>0</v>
      </c>
      <c r="O26" s="154">
        <f>'PLAN DE FINANCIACIÓN'!B56</f>
        <v>0</v>
      </c>
      <c r="P26" s="154">
        <f>'PLAN DE FINANCIACIÓN'!B69</f>
        <v>0</v>
      </c>
    </row>
    <row r="27" spans="1:16" x14ac:dyDescent="0.3">
      <c r="A27" s="153" t="s">
        <v>322</v>
      </c>
      <c r="B27" s="154">
        <f>SUM('PREVISIÓN GASTOS'!C102)</f>
        <v>0</v>
      </c>
      <c r="C27" s="154">
        <f>SUM('PREVISIÓN GASTOS'!D102)</f>
        <v>0</v>
      </c>
      <c r="D27" s="154">
        <f>SUM('PREVISIÓN GASTOS'!E102)</f>
        <v>0</v>
      </c>
      <c r="E27" s="154">
        <f>SUM('PREVISIÓN GASTOS'!F102)</f>
        <v>0</v>
      </c>
      <c r="F27" s="154">
        <f>SUM('PREVISIÓN GASTOS'!G102)</f>
        <v>0</v>
      </c>
      <c r="G27" s="154">
        <f>SUM('PREVISIÓN GASTOS'!H102)</f>
        <v>0</v>
      </c>
      <c r="H27" s="154">
        <f>SUM('PREVISIÓN GASTOS'!I102)</f>
        <v>0</v>
      </c>
      <c r="I27" s="154">
        <f>SUM('PREVISIÓN GASTOS'!J102)</f>
        <v>0</v>
      </c>
      <c r="J27" s="154">
        <f>SUM('PREVISIÓN GASTOS'!K102)</f>
        <v>0</v>
      </c>
      <c r="K27" s="154">
        <f>SUM('PREVISIÓN GASTOS'!L102)</f>
        <v>0</v>
      </c>
      <c r="L27" s="154">
        <f>SUM('PREVISIÓN GASTOS'!M102)</f>
        <v>0</v>
      </c>
      <c r="M27" s="154">
        <f>SUM('PREVISIÓN GASTOS'!N102)</f>
        <v>0</v>
      </c>
      <c r="N27" s="154">
        <f>SUM('PREVISIÓN GASTOS'!O102)</f>
        <v>0</v>
      </c>
      <c r="O27" s="154">
        <f>SUM('PREVISIÓN GASTOS'!P102)</f>
        <v>0</v>
      </c>
      <c r="P27" s="154">
        <f>SUM('PREVISIÓN GASTOS'!Q102)</f>
        <v>0</v>
      </c>
    </row>
    <row r="28" spans="1:16" x14ac:dyDescent="0.3">
      <c r="A28" s="153" t="s">
        <v>323</v>
      </c>
      <c r="B28" s="154">
        <f>SUM('PREVISIÓN GASTOS'!C106:C109)</f>
        <v>0</v>
      </c>
      <c r="C28" s="154">
        <f>SUM('PREVISIÓN GASTOS'!D106:D109)</f>
        <v>0</v>
      </c>
      <c r="D28" s="154">
        <f>SUM('PREVISIÓN GASTOS'!E106:E109)</f>
        <v>0</v>
      </c>
      <c r="E28" s="154">
        <f>SUM('PREVISIÓN GASTOS'!F106:F109)</f>
        <v>0</v>
      </c>
      <c r="F28" s="154">
        <f>SUM('PREVISIÓN GASTOS'!G106:G109)</f>
        <v>0</v>
      </c>
      <c r="G28" s="154">
        <f>SUM('PREVISIÓN GASTOS'!H106:H109)</f>
        <v>0</v>
      </c>
      <c r="H28" s="154">
        <f>SUM('PREVISIÓN GASTOS'!I106:I109)</f>
        <v>0</v>
      </c>
      <c r="I28" s="154">
        <f>SUM('PREVISIÓN GASTOS'!J106:J109)</f>
        <v>0</v>
      </c>
      <c r="J28" s="154">
        <f>SUM('PREVISIÓN GASTOS'!K106:K109)</f>
        <v>0</v>
      </c>
      <c r="K28" s="154">
        <f>SUM('PREVISIÓN GASTOS'!L106:L109)</f>
        <v>0</v>
      </c>
      <c r="L28" s="154">
        <f>SUM('PREVISIÓN GASTOS'!M106:M109)</f>
        <v>0</v>
      </c>
      <c r="M28" s="154">
        <f>SUM('PREVISIÓN GASTOS'!N106:N109)</f>
        <v>0</v>
      </c>
      <c r="N28" s="154">
        <f>SUM('PREVISIÓN GASTOS'!O106:O109)</f>
        <v>0</v>
      </c>
      <c r="O28" s="154">
        <f>SUM('PREVISIÓN GASTOS'!P106:P109)</f>
        <v>0</v>
      </c>
      <c r="P28" s="154">
        <f>SUM('PREVISIÓN GASTOS'!Q106:Q109)</f>
        <v>0</v>
      </c>
    </row>
    <row r="29" spans="1:16" x14ac:dyDescent="0.3">
      <c r="A29" s="117" t="s">
        <v>274</v>
      </c>
      <c r="B29" s="155">
        <f>'PREVISIÓN GASTOS'!C113+'PLAN DE INVERSIÓN'!B25+'PLAN DE INVERSIÓN'!B31</f>
        <v>0</v>
      </c>
      <c r="C29" s="155">
        <f>'PREVISIÓN GASTOS'!D113</f>
        <v>0</v>
      </c>
      <c r="D29" s="155">
        <f>'PREVISIÓN GASTOS'!E113</f>
        <v>0</v>
      </c>
      <c r="E29" s="155">
        <f>'PREVISIÓN GASTOS'!F113</f>
        <v>0</v>
      </c>
      <c r="F29" s="155">
        <f>'PREVISIÓN GASTOS'!G113</f>
        <v>0</v>
      </c>
      <c r="G29" s="155">
        <f>'PREVISIÓN GASTOS'!H113</f>
        <v>0</v>
      </c>
      <c r="H29" s="155">
        <f>'PREVISIÓN GASTOS'!I113</f>
        <v>0</v>
      </c>
      <c r="I29" s="155">
        <f>'PREVISIÓN GASTOS'!J113</f>
        <v>0</v>
      </c>
      <c r="J29" s="155">
        <f>'PREVISIÓN GASTOS'!K113</f>
        <v>0</v>
      </c>
      <c r="K29" s="155">
        <f>'PREVISIÓN GASTOS'!L113</f>
        <v>0</v>
      </c>
      <c r="L29" s="155">
        <f>'PREVISIÓN GASTOS'!M113</f>
        <v>0</v>
      </c>
      <c r="M29" s="155">
        <f>'PREVISIÓN GASTOS'!N113</f>
        <v>0</v>
      </c>
      <c r="N29" s="155">
        <f>SUM(B29:M29)</f>
        <v>0</v>
      </c>
      <c r="O29" s="155">
        <f>'PREVISIÓN GASTOS'!P113</f>
        <v>0</v>
      </c>
      <c r="P29" s="155">
        <f>'PREVISIÓN GASTOS'!Q113</f>
        <v>0</v>
      </c>
    </row>
    <row r="30" spans="1:16" x14ac:dyDescent="0.3">
      <c r="A30" s="117" t="s">
        <v>73</v>
      </c>
      <c r="B30" s="155">
        <f>'PLAN DE INVERSIÓN'!B26</f>
        <v>0</v>
      </c>
      <c r="C30" s="155"/>
      <c r="D30" s="155"/>
      <c r="E30" s="155"/>
      <c r="F30" s="155"/>
      <c r="G30" s="155"/>
      <c r="H30" s="155"/>
      <c r="I30" s="155"/>
      <c r="J30" s="155"/>
      <c r="K30" s="155"/>
      <c r="L30" s="155"/>
      <c r="M30" s="155"/>
      <c r="N30" s="155"/>
      <c r="O30" s="155"/>
      <c r="P30" s="155"/>
    </row>
    <row r="31" spans="1:16" x14ac:dyDescent="0.3">
      <c r="A31" s="150" t="s">
        <v>324</v>
      </c>
      <c r="B31" s="156">
        <f t="shared" ref="B31:M31" si="2">SUM(B14:B30)</f>
        <v>0</v>
      </c>
      <c r="C31" s="156">
        <f t="shared" si="2"/>
        <v>0</v>
      </c>
      <c r="D31" s="156">
        <f t="shared" si="2"/>
        <v>0</v>
      </c>
      <c r="E31" s="156">
        <f t="shared" si="2"/>
        <v>0</v>
      </c>
      <c r="F31" s="156">
        <f t="shared" si="2"/>
        <v>0</v>
      </c>
      <c r="G31" s="156">
        <f t="shared" si="2"/>
        <v>0</v>
      </c>
      <c r="H31" s="156">
        <f t="shared" si="2"/>
        <v>0</v>
      </c>
      <c r="I31" s="156">
        <f t="shared" si="2"/>
        <v>0</v>
      </c>
      <c r="J31" s="156">
        <f t="shared" si="2"/>
        <v>0</v>
      </c>
      <c r="K31" s="156">
        <f t="shared" si="2"/>
        <v>0</v>
      </c>
      <c r="L31" s="156">
        <f t="shared" si="2"/>
        <v>0</v>
      </c>
      <c r="M31" s="156">
        <f t="shared" si="2"/>
        <v>0</v>
      </c>
      <c r="N31" s="156">
        <f>SUM(B31:M31)</f>
        <v>0</v>
      </c>
      <c r="O31" s="156">
        <f>SUM(O14:O29)</f>
        <v>0</v>
      </c>
      <c r="P31" s="156">
        <f>SUM(P14:P29)</f>
        <v>0</v>
      </c>
    </row>
    <row r="33" spans="1:16" x14ac:dyDescent="0.3">
      <c r="A33" s="157" t="s">
        <v>325</v>
      </c>
      <c r="B33" s="157">
        <f t="shared" ref="B33:P33" si="3">B10-B31</f>
        <v>0</v>
      </c>
      <c r="C33" s="157">
        <f t="shared" si="3"/>
        <v>0</v>
      </c>
      <c r="D33" s="157">
        <f t="shared" si="3"/>
        <v>0</v>
      </c>
      <c r="E33" s="157">
        <f t="shared" si="3"/>
        <v>0</v>
      </c>
      <c r="F33" s="157">
        <f t="shared" si="3"/>
        <v>0</v>
      </c>
      <c r="G33" s="157">
        <f t="shared" si="3"/>
        <v>0</v>
      </c>
      <c r="H33" s="157">
        <f t="shared" si="3"/>
        <v>0</v>
      </c>
      <c r="I33" s="157">
        <f t="shared" si="3"/>
        <v>0</v>
      </c>
      <c r="J33" s="157">
        <f t="shared" si="3"/>
        <v>0</v>
      </c>
      <c r="K33" s="157">
        <f t="shared" si="3"/>
        <v>0</v>
      </c>
      <c r="L33" s="157">
        <f t="shared" si="3"/>
        <v>0</v>
      </c>
      <c r="M33" s="157">
        <f t="shared" si="3"/>
        <v>0</v>
      </c>
      <c r="N33" s="157">
        <f t="shared" si="3"/>
        <v>0</v>
      </c>
      <c r="O33" s="157">
        <f t="shared" si="3"/>
        <v>0</v>
      </c>
      <c r="P33" s="157">
        <f t="shared" si="3"/>
        <v>0</v>
      </c>
    </row>
    <row r="34" spans="1:16" x14ac:dyDescent="0.3">
      <c r="N34" s="23"/>
      <c r="O34" s="23"/>
      <c r="P34" s="23"/>
    </row>
    <row r="35" spans="1:16" x14ac:dyDescent="0.3">
      <c r="A35" s="150" t="s">
        <v>326</v>
      </c>
      <c r="B35" s="150">
        <f>B33</f>
        <v>0</v>
      </c>
      <c r="C35" s="150">
        <f t="shared" ref="C35:M35" si="4">B35+C33</f>
        <v>0</v>
      </c>
      <c r="D35" s="150">
        <f t="shared" si="4"/>
        <v>0</v>
      </c>
      <c r="E35" s="150">
        <f t="shared" si="4"/>
        <v>0</v>
      </c>
      <c r="F35" s="150">
        <f t="shared" si="4"/>
        <v>0</v>
      </c>
      <c r="G35" s="150">
        <f t="shared" si="4"/>
        <v>0</v>
      </c>
      <c r="H35" s="150">
        <f t="shared" si="4"/>
        <v>0</v>
      </c>
      <c r="I35" s="150">
        <f t="shared" si="4"/>
        <v>0</v>
      </c>
      <c r="J35" s="150">
        <f t="shared" si="4"/>
        <v>0</v>
      </c>
      <c r="K35" s="150">
        <f t="shared" si="4"/>
        <v>0</v>
      </c>
      <c r="L35" s="150">
        <f t="shared" si="4"/>
        <v>0</v>
      </c>
      <c r="M35" s="150">
        <f t="shared" si="4"/>
        <v>0</v>
      </c>
      <c r="N35" s="23"/>
      <c r="O35" s="23"/>
      <c r="P35" s="23"/>
    </row>
    <row r="36" spans="1:16" s="23" customFormat="1" x14ac:dyDescent="0.3"/>
    <row r="37" spans="1:16" s="23" customFormat="1" x14ac:dyDescent="0.3"/>
    <row r="38" spans="1:16" s="23" customFormat="1" x14ac:dyDescent="0.3"/>
    <row r="39" spans="1:16" s="23" customFormat="1" x14ac:dyDescent="0.3"/>
    <row r="40" spans="1:16" s="23" customFormat="1" x14ac:dyDescent="0.3"/>
    <row r="41" spans="1:16" s="23" customFormat="1" x14ac:dyDescent="0.3"/>
    <row r="42" spans="1:16" s="23" customFormat="1" x14ac:dyDescent="0.3"/>
    <row r="43" spans="1:16" s="23" customFormat="1" x14ac:dyDescent="0.3"/>
    <row r="44" spans="1:16" s="23" customFormat="1" x14ac:dyDescent="0.3"/>
    <row r="45" spans="1:16" s="23" customFormat="1" x14ac:dyDescent="0.3"/>
    <row r="46" spans="1:16" s="23" customFormat="1" x14ac:dyDescent="0.3"/>
    <row r="47" spans="1:16" s="23" customFormat="1" x14ac:dyDescent="0.3"/>
    <row r="48" spans="1:16" s="23" customFormat="1" x14ac:dyDescent="0.3"/>
    <row r="49" s="23" customFormat="1" x14ac:dyDescent="0.3"/>
    <row r="50" s="23" customFormat="1" x14ac:dyDescent="0.3"/>
    <row r="51" s="23" customFormat="1" x14ac:dyDescent="0.3"/>
    <row r="52" s="23" customFormat="1" x14ac:dyDescent="0.3"/>
    <row r="53" s="23" customFormat="1" x14ac:dyDescent="0.3"/>
    <row r="54" s="23" customFormat="1" x14ac:dyDescent="0.3"/>
    <row r="55" s="23" customFormat="1" x14ac:dyDescent="0.3"/>
    <row r="56" s="23" customFormat="1" x14ac:dyDescent="0.3"/>
    <row r="57" s="23" customFormat="1" x14ac:dyDescent="0.3"/>
    <row r="58" s="23" customFormat="1" x14ac:dyDescent="0.3"/>
    <row r="59" s="23" customFormat="1" x14ac:dyDescent="0.3"/>
    <row r="60" s="23" customFormat="1" x14ac:dyDescent="0.3"/>
    <row r="61" s="23" customFormat="1" x14ac:dyDescent="0.3"/>
    <row r="62" s="23" customFormat="1" x14ac:dyDescent="0.3"/>
    <row r="63" s="23" customFormat="1" x14ac:dyDescent="0.3"/>
    <row r="64" s="23" customFormat="1" x14ac:dyDescent="0.3"/>
    <row r="65" s="23" customFormat="1" x14ac:dyDescent="0.3"/>
    <row r="66" s="23" customFormat="1" x14ac:dyDescent="0.3"/>
    <row r="67" s="23" customFormat="1" x14ac:dyDescent="0.3"/>
    <row r="68" s="23" customFormat="1" x14ac:dyDescent="0.3"/>
    <row r="69" s="23" customFormat="1" x14ac:dyDescent="0.3"/>
    <row r="70" s="23" customFormat="1" x14ac:dyDescent="0.3"/>
    <row r="71" s="23" customFormat="1" x14ac:dyDescent="0.3"/>
    <row r="72" s="23" customFormat="1" x14ac:dyDescent="0.3"/>
    <row r="73" s="23" customFormat="1" x14ac:dyDescent="0.3"/>
    <row r="74" s="23" customFormat="1" x14ac:dyDescent="0.3"/>
    <row r="75" s="23" customFormat="1" x14ac:dyDescent="0.3"/>
    <row r="76" s="23" customFormat="1" x14ac:dyDescent="0.3"/>
    <row r="77" s="23" customFormat="1" x14ac:dyDescent="0.3"/>
    <row r="78" s="23" customFormat="1" x14ac:dyDescent="0.3"/>
    <row r="79" s="23" customFormat="1" x14ac:dyDescent="0.3"/>
    <row r="80" s="23" customFormat="1" x14ac:dyDescent="0.3"/>
    <row r="81" s="23" customFormat="1" x14ac:dyDescent="0.3"/>
    <row r="82" s="23" customFormat="1" x14ac:dyDescent="0.3"/>
    <row r="83" s="23" customFormat="1" x14ac:dyDescent="0.3"/>
    <row r="84" s="23" customFormat="1" x14ac:dyDescent="0.3"/>
    <row r="85" s="23" customFormat="1" x14ac:dyDescent="0.3"/>
    <row r="86" s="23" customFormat="1" x14ac:dyDescent="0.3"/>
    <row r="87" s="23" customFormat="1" x14ac:dyDescent="0.3"/>
    <row r="88" s="23" customFormat="1" x14ac:dyDescent="0.3"/>
    <row r="89" s="23" customFormat="1" x14ac:dyDescent="0.3"/>
    <row r="90" s="23" customFormat="1" x14ac:dyDescent="0.3"/>
    <row r="91" s="23" customFormat="1" x14ac:dyDescent="0.3"/>
    <row r="92" s="23" customFormat="1" x14ac:dyDescent="0.3"/>
    <row r="93" s="23" customFormat="1" x14ac:dyDescent="0.3"/>
    <row r="94" s="23" customFormat="1" x14ac:dyDescent="0.3"/>
    <row r="95" s="23" customFormat="1" x14ac:dyDescent="0.3"/>
    <row r="96" s="23" customFormat="1" x14ac:dyDescent="0.3"/>
    <row r="97" s="23" customFormat="1" x14ac:dyDescent="0.3"/>
    <row r="98" s="23" customFormat="1" x14ac:dyDescent="0.3"/>
    <row r="99" s="23" customFormat="1" x14ac:dyDescent="0.3"/>
    <row r="100" s="23" customFormat="1" x14ac:dyDescent="0.3"/>
    <row r="101" s="23" customFormat="1" x14ac:dyDescent="0.3"/>
    <row r="102" s="23" customFormat="1" x14ac:dyDescent="0.3"/>
    <row r="103" s="23" customFormat="1" x14ac:dyDescent="0.3"/>
    <row r="104" s="23" customFormat="1" x14ac:dyDescent="0.3"/>
    <row r="105" s="23" customFormat="1" x14ac:dyDescent="0.3"/>
    <row r="106" s="23" customFormat="1" x14ac:dyDescent="0.3"/>
    <row r="107" s="23" customFormat="1" x14ac:dyDescent="0.3"/>
    <row r="108" s="23" customFormat="1" x14ac:dyDescent="0.3"/>
    <row r="109" s="23" customFormat="1" x14ac:dyDescent="0.3"/>
    <row r="110" s="23" customFormat="1" x14ac:dyDescent="0.3"/>
    <row r="111" s="23" customFormat="1" x14ac:dyDescent="0.3"/>
    <row r="112" s="23" customFormat="1" x14ac:dyDescent="0.3"/>
    <row r="113" s="23" customFormat="1" x14ac:dyDescent="0.3"/>
    <row r="114" s="23" customFormat="1" x14ac:dyDescent="0.3"/>
    <row r="115" s="23" customFormat="1" x14ac:dyDescent="0.3"/>
    <row r="116" s="23" customFormat="1" x14ac:dyDescent="0.3"/>
    <row r="117" s="23" customFormat="1" x14ac:dyDescent="0.3"/>
    <row r="118" s="23" customFormat="1" x14ac:dyDescent="0.3"/>
    <row r="119" s="23" customFormat="1" x14ac:dyDescent="0.3"/>
    <row r="120" s="23" customFormat="1" x14ac:dyDescent="0.3"/>
    <row r="121" s="23" customFormat="1" x14ac:dyDescent="0.3"/>
    <row r="122" s="23" customFormat="1" x14ac:dyDescent="0.3"/>
    <row r="123" s="23" customFormat="1" x14ac:dyDescent="0.3"/>
    <row r="124" s="23" customFormat="1" x14ac:dyDescent="0.3"/>
    <row r="125" s="23" customFormat="1" x14ac:dyDescent="0.3"/>
    <row r="126" s="23" customFormat="1" x14ac:dyDescent="0.3"/>
    <row r="127" s="23" customFormat="1" x14ac:dyDescent="0.3"/>
    <row r="128" s="23" customFormat="1" x14ac:dyDescent="0.3"/>
    <row r="129" s="23" customFormat="1" x14ac:dyDescent="0.3"/>
    <row r="130" s="23" customFormat="1" x14ac:dyDescent="0.3"/>
    <row r="131" s="23" customFormat="1" x14ac:dyDescent="0.3"/>
    <row r="132" s="23" customFormat="1" x14ac:dyDescent="0.3"/>
    <row r="133" s="23" customFormat="1" x14ac:dyDescent="0.3"/>
    <row r="134" s="23" customFormat="1" x14ac:dyDescent="0.3"/>
    <row r="135" s="23" customFormat="1" x14ac:dyDescent="0.3"/>
    <row r="136" s="23" customFormat="1" x14ac:dyDescent="0.3"/>
    <row r="137" s="23" customFormat="1" x14ac:dyDescent="0.3"/>
    <row r="138" s="23" customFormat="1" x14ac:dyDescent="0.3"/>
    <row r="139" s="23" customFormat="1" x14ac:dyDescent="0.3"/>
    <row r="140" s="23" customFormat="1" x14ac:dyDescent="0.3"/>
    <row r="141" s="23" customFormat="1" x14ac:dyDescent="0.3"/>
    <row r="142" s="23" customFormat="1" x14ac:dyDescent="0.3"/>
    <row r="143" s="23" customFormat="1" x14ac:dyDescent="0.3"/>
    <row r="144" s="23" customFormat="1" x14ac:dyDescent="0.3"/>
    <row r="145" s="23" customFormat="1" x14ac:dyDescent="0.3"/>
    <row r="146" s="23" customFormat="1" x14ac:dyDescent="0.3"/>
    <row r="147" s="23" customFormat="1" x14ac:dyDescent="0.3"/>
    <row r="148" s="23" customFormat="1" x14ac:dyDescent="0.3"/>
    <row r="149" s="23" customFormat="1" x14ac:dyDescent="0.3"/>
    <row r="150" s="23" customFormat="1" x14ac:dyDescent="0.3"/>
    <row r="151" s="23" customFormat="1" x14ac:dyDescent="0.3"/>
    <row r="152" s="23" customFormat="1" x14ac:dyDescent="0.3"/>
    <row r="153" s="23" customFormat="1" x14ac:dyDescent="0.3"/>
    <row r="154" s="23" customFormat="1" x14ac:dyDescent="0.3"/>
    <row r="155" s="23" customFormat="1" x14ac:dyDescent="0.3"/>
    <row r="156" s="23" customFormat="1" x14ac:dyDescent="0.3"/>
    <row r="157" s="23" customFormat="1" x14ac:dyDescent="0.3"/>
    <row r="158" s="23" customFormat="1" x14ac:dyDescent="0.3"/>
    <row r="159" s="23" customFormat="1" x14ac:dyDescent="0.3"/>
    <row r="160" s="23" customFormat="1" x14ac:dyDescent="0.3"/>
    <row r="161" s="23" customFormat="1" x14ac:dyDescent="0.3"/>
    <row r="162" s="23" customFormat="1" x14ac:dyDescent="0.3"/>
    <row r="163" s="23" customFormat="1" x14ac:dyDescent="0.3"/>
    <row r="164" s="23" customFormat="1" x14ac:dyDescent="0.3"/>
    <row r="165" s="23" customFormat="1" x14ac:dyDescent="0.3"/>
    <row r="166" s="23" customFormat="1" x14ac:dyDescent="0.3"/>
    <row r="167" s="23" customFormat="1" x14ac:dyDescent="0.3"/>
    <row r="168" s="23" customFormat="1" x14ac:dyDescent="0.3"/>
    <row r="169" s="23" customFormat="1" x14ac:dyDescent="0.3"/>
    <row r="170" s="23" customFormat="1" x14ac:dyDescent="0.3"/>
    <row r="171" s="23" customFormat="1" x14ac:dyDescent="0.3"/>
    <row r="172" s="23" customFormat="1" x14ac:dyDescent="0.3"/>
    <row r="173" s="23" customFormat="1" x14ac:dyDescent="0.3"/>
    <row r="174" s="23" customFormat="1" x14ac:dyDescent="0.3"/>
    <row r="175" s="23" customFormat="1" x14ac:dyDescent="0.3"/>
    <row r="176" s="23" customFormat="1" x14ac:dyDescent="0.3"/>
    <row r="177" s="23" customFormat="1" x14ac:dyDescent="0.3"/>
    <row r="178" s="23" customFormat="1" x14ac:dyDescent="0.3"/>
    <row r="179" s="23" customFormat="1" x14ac:dyDescent="0.3"/>
    <row r="180" s="23" customFormat="1" x14ac:dyDescent="0.3"/>
    <row r="181" s="23" customFormat="1" x14ac:dyDescent="0.3"/>
    <row r="182" s="23" customFormat="1" x14ac:dyDescent="0.3"/>
    <row r="183" s="23" customFormat="1" x14ac:dyDescent="0.3"/>
    <row r="184" s="23" customFormat="1" x14ac:dyDescent="0.3"/>
    <row r="185" s="23" customFormat="1" x14ac:dyDescent="0.3"/>
    <row r="186" s="23" customFormat="1" x14ac:dyDescent="0.3"/>
    <row r="187" s="23" customFormat="1" x14ac:dyDescent="0.3"/>
    <row r="188" s="23" customFormat="1" x14ac:dyDescent="0.3"/>
    <row r="189" s="23" customFormat="1" x14ac:dyDescent="0.3"/>
    <row r="190" s="23" customFormat="1" x14ac:dyDescent="0.3"/>
    <row r="191" s="23" customFormat="1" x14ac:dyDescent="0.3"/>
    <row r="192" s="23" customFormat="1" x14ac:dyDescent="0.3"/>
    <row r="193" s="23" customFormat="1" x14ac:dyDescent="0.3"/>
    <row r="194" s="23" customFormat="1" x14ac:dyDescent="0.3"/>
    <row r="195" s="23" customFormat="1" x14ac:dyDescent="0.3"/>
    <row r="196" s="23" customFormat="1" x14ac:dyDescent="0.3"/>
    <row r="197" s="23" customFormat="1" x14ac:dyDescent="0.3"/>
    <row r="198" s="23" customFormat="1" x14ac:dyDescent="0.3"/>
    <row r="199" s="23" customFormat="1" x14ac:dyDescent="0.3"/>
    <row r="200" s="23" customFormat="1" x14ac:dyDescent="0.3"/>
    <row r="201" s="23" customFormat="1" x14ac:dyDescent="0.3"/>
    <row r="202" s="23" customFormat="1" x14ac:dyDescent="0.3"/>
    <row r="203" s="23" customFormat="1" x14ac:dyDescent="0.3"/>
    <row r="204" s="23" customFormat="1" x14ac:dyDescent="0.3"/>
    <row r="205" s="23" customFormat="1" x14ac:dyDescent="0.3"/>
    <row r="206" s="23" customFormat="1" x14ac:dyDescent="0.3"/>
    <row r="207" s="23" customFormat="1" x14ac:dyDescent="0.3"/>
    <row r="208" s="23" customFormat="1" x14ac:dyDescent="0.3"/>
    <row r="209" s="23" customFormat="1" x14ac:dyDescent="0.3"/>
    <row r="210" s="23" customFormat="1" x14ac:dyDescent="0.3"/>
    <row r="211" s="23" customFormat="1" x14ac:dyDescent="0.3"/>
    <row r="212" s="23" customFormat="1" x14ac:dyDescent="0.3"/>
    <row r="213" s="23" customFormat="1" x14ac:dyDescent="0.3"/>
    <row r="214" s="23" customFormat="1" x14ac:dyDescent="0.3"/>
    <row r="215" s="23" customFormat="1" x14ac:dyDescent="0.3"/>
    <row r="216" s="23" customFormat="1" x14ac:dyDescent="0.3"/>
    <row r="217" s="23" customFormat="1" x14ac:dyDescent="0.3"/>
    <row r="218" s="23" customFormat="1" x14ac:dyDescent="0.3"/>
    <row r="219" s="23" customFormat="1" x14ac:dyDescent="0.3"/>
    <row r="220" s="23" customFormat="1" x14ac:dyDescent="0.3"/>
    <row r="221" s="23" customFormat="1" x14ac:dyDescent="0.3"/>
    <row r="222" s="23" customFormat="1" x14ac:dyDescent="0.3"/>
    <row r="223" s="23" customFormat="1" x14ac:dyDescent="0.3"/>
    <row r="224" s="23" customFormat="1" x14ac:dyDescent="0.3"/>
    <row r="225" s="23" customFormat="1" x14ac:dyDescent="0.3"/>
    <row r="226" s="23" customFormat="1" x14ac:dyDescent="0.3"/>
    <row r="227" s="23" customFormat="1" x14ac:dyDescent="0.3"/>
    <row r="228" s="23" customFormat="1" x14ac:dyDescent="0.3"/>
    <row r="229" s="23" customFormat="1" x14ac:dyDescent="0.3"/>
    <row r="230" s="23" customFormat="1" x14ac:dyDescent="0.3"/>
    <row r="231" s="23" customFormat="1" x14ac:dyDescent="0.3"/>
    <row r="232" s="23" customFormat="1" x14ac:dyDescent="0.3"/>
    <row r="233" s="23" customFormat="1" x14ac:dyDescent="0.3"/>
    <row r="234" s="23" customFormat="1" x14ac:dyDescent="0.3"/>
    <row r="235" s="23" customFormat="1" x14ac:dyDescent="0.3"/>
    <row r="236" s="23" customFormat="1" x14ac:dyDescent="0.3"/>
    <row r="237" s="23" customFormat="1" x14ac:dyDescent="0.3"/>
    <row r="238" s="23" customFormat="1" x14ac:dyDescent="0.3"/>
    <row r="239" s="23" customFormat="1" x14ac:dyDescent="0.3"/>
    <row r="240" s="23" customFormat="1" x14ac:dyDescent="0.3"/>
    <row r="241" s="23" customFormat="1" x14ac:dyDescent="0.3"/>
    <row r="242" s="23" customFormat="1" x14ac:dyDescent="0.3"/>
    <row r="243" s="23" customFormat="1" x14ac:dyDescent="0.3"/>
    <row r="244" s="23" customFormat="1" x14ac:dyDescent="0.3"/>
    <row r="245" s="23" customFormat="1" x14ac:dyDescent="0.3"/>
    <row r="246" s="23" customFormat="1" x14ac:dyDescent="0.3"/>
    <row r="247" s="23" customFormat="1" x14ac:dyDescent="0.3"/>
    <row r="248" s="23" customFormat="1" x14ac:dyDescent="0.3"/>
    <row r="249" s="23" customFormat="1" x14ac:dyDescent="0.3"/>
    <row r="250" s="23" customFormat="1" x14ac:dyDescent="0.3"/>
    <row r="251" s="23" customFormat="1" x14ac:dyDescent="0.3"/>
    <row r="252" s="23" customFormat="1" x14ac:dyDescent="0.3"/>
    <row r="253" s="23" customFormat="1" x14ac:dyDescent="0.3"/>
    <row r="254" s="23" customFormat="1" x14ac:dyDescent="0.3"/>
    <row r="255" s="23" customFormat="1" x14ac:dyDescent="0.3"/>
    <row r="256" s="23" customFormat="1" x14ac:dyDescent="0.3"/>
    <row r="257" s="23" customFormat="1" x14ac:dyDescent="0.3"/>
    <row r="258" s="23" customFormat="1" x14ac:dyDescent="0.3"/>
    <row r="259" s="23" customFormat="1" x14ac:dyDescent="0.3"/>
    <row r="260" s="23" customFormat="1" x14ac:dyDescent="0.3"/>
    <row r="261" s="23" customFormat="1" x14ac:dyDescent="0.3"/>
    <row r="262" s="23" customFormat="1" x14ac:dyDescent="0.3"/>
    <row r="263" s="23" customFormat="1" x14ac:dyDescent="0.3"/>
    <row r="264" s="23" customFormat="1" x14ac:dyDescent="0.3"/>
    <row r="265" s="23" customFormat="1" x14ac:dyDescent="0.3"/>
    <row r="266" s="23" customFormat="1" x14ac:dyDescent="0.3"/>
    <row r="267" s="23" customFormat="1" x14ac:dyDescent="0.3"/>
    <row r="268" s="23" customFormat="1" x14ac:dyDescent="0.3"/>
    <row r="269" s="23" customFormat="1" x14ac:dyDescent="0.3"/>
    <row r="270" s="23" customFormat="1" x14ac:dyDescent="0.3"/>
    <row r="271" s="23" customFormat="1" x14ac:dyDescent="0.3"/>
    <row r="272" s="23" customFormat="1" x14ac:dyDescent="0.3"/>
    <row r="273" s="23" customFormat="1" x14ac:dyDescent="0.3"/>
    <row r="274" s="23" customFormat="1" x14ac:dyDescent="0.3"/>
    <row r="275" s="23" customFormat="1" x14ac:dyDescent="0.3"/>
    <row r="276" s="23" customFormat="1" x14ac:dyDescent="0.3"/>
    <row r="277" s="23" customFormat="1" x14ac:dyDescent="0.3"/>
    <row r="278" s="23" customFormat="1" x14ac:dyDescent="0.3"/>
    <row r="279" s="23" customFormat="1" x14ac:dyDescent="0.3"/>
    <row r="280" s="23" customFormat="1" x14ac:dyDescent="0.3"/>
    <row r="281" s="23" customFormat="1" x14ac:dyDescent="0.3"/>
    <row r="282" s="23" customFormat="1" x14ac:dyDescent="0.3"/>
    <row r="283" s="23" customFormat="1" x14ac:dyDescent="0.3"/>
    <row r="284" s="23" customFormat="1" x14ac:dyDescent="0.3"/>
    <row r="285" s="23" customFormat="1" x14ac:dyDescent="0.3"/>
    <row r="286" s="23" customFormat="1" x14ac:dyDescent="0.3"/>
    <row r="287" s="23" customFormat="1" x14ac:dyDescent="0.3"/>
    <row r="288" s="23" customFormat="1" x14ac:dyDescent="0.3"/>
    <row r="289" s="23" customFormat="1" x14ac:dyDescent="0.3"/>
    <row r="290" s="23" customFormat="1" x14ac:dyDescent="0.3"/>
    <row r="291" s="23" customFormat="1" x14ac:dyDescent="0.3"/>
    <row r="292" s="23" customFormat="1" x14ac:dyDescent="0.3"/>
    <row r="293" s="23" customFormat="1" x14ac:dyDescent="0.3"/>
    <row r="294" s="23" customFormat="1" x14ac:dyDescent="0.3"/>
    <row r="295" s="23" customFormat="1" x14ac:dyDescent="0.3"/>
    <row r="296" s="23" customFormat="1" x14ac:dyDescent="0.3"/>
    <row r="297" s="23" customFormat="1" x14ac:dyDescent="0.3"/>
    <row r="298" s="23" customFormat="1" x14ac:dyDescent="0.3"/>
    <row r="299" s="23" customFormat="1" x14ac:dyDescent="0.3"/>
    <row r="300" s="23" customFormat="1" x14ac:dyDescent="0.3"/>
    <row r="301" s="23" customFormat="1" x14ac:dyDescent="0.3"/>
    <row r="302" s="23" customFormat="1" x14ac:dyDescent="0.3"/>
    <row r="303" s="23" customFormat="1" x14ac:dyDescent="0.3"/>
    <row r="304" s="23" customFormat="1" x14ac:dyDescent="0.3"/>
    <row r="305" s="23" customFormat="1" x14ac:dyDescent="0.3"/>
    <row r="306" s="23" customFormat="1" x14ac:dyDescent="0.3"/>
    <row r="307" s="23" customFormat="1" x14ac:dyDescent="0.3"/>
    <row r="308" s="23" customFormat="1" x14ac:dyDescent="0.3"/>
    <row r="309" s="23" customFormat="1" x14ac:dyDescent="0.3"/>
    <row r="310" s="23" customFormat="1" x14ac:dyDescent="0.3"/>
    <row r="311" s="23" customFormat="1" x14ac:dyDescent="0.3"/>
    <row r="312" s="23" customFormat="1" x14ac:dyDescent="0.3"/>
    <row r="313" s="23" customFormat="1" x14ac:dyDescent="0.3"/>
    <row r="314" s="23" customFormat="1" x14ac:dyDescent="0.3"/>
    <row r="315" s="23" customFormat="1" x14ac:dyDescent="0.3"/>
    <row r="316" s="23" customFormat="1" x14ac:dyDescent="0.3"/>
    <row r="317" s="23" customFormat="1" x14ac:dyDescent="0.3"/>
    <row r="318" s="23" customFormat="1" x14ac:dyDescent="0.3"/>
    <row r="319" s="23" customFormat="1" x14ac:dyDescent="0.3"/>
    <row r="320" s="23" customFormat="1" x14ac:dyDescent="0.3"/>
    <row r="321" s="23" customFormat="1" x14ac:dyDescent="0.3"/>
    <row r="322" s="23" customFormat="1" x14ac:dyDescent="0.3"/>
    <row r="323" s="23" customFormat="1" x14ac:dyDescent="0.3"/>
    <row r="324" s="23" customFormat="1" x14ac:dyDescent="0.3"/>
    <row r="325" s="23" customFormat="1" x14ac:dyDescent="0.3"/>
    <row r="326" s="23" customFormat="1" x14ac:dyDescent="0.3"/>
    <row r="327" s="23" customFormat="1" x14ac:dyDescent="0.3"/>
    <row r="328" s="23" customFormat="1" x14ac:dyDescent="0.3"/>
    <row r="329" s="23" customFormat="1" x14ac:dyDescent="0.3"/>
    <row r="330" s="23" customFormat="1" x14ac:dyDescent="0.3"/>
    <row r="331" s="23" customFormat="1" x14ac:dyDescent="0.3"/>
    <row r="332" s="23" customFormat="1" x14ac:dyDescent="0.3"/>
    <row r="333" s="23" customFormat="1" x14ac:dyDescent="0.3"/>
    <row r="334" s="23" customFormat="1" x14ac:dyDescent="0.3"/>
    <row r="335" s="23" customFormat="1" x14ac:dyDescent="0.3"/>
    <row r="336" s="23" customFormat="1" x14ac:dyDescent="0.3"/>
    <row r="337" s="23" customFormat="1" x14ac:dyDescent="0.3"/>
    <row r="338" s="23" customFormat="1" x14ac:dyDescent="0.3"/>
    <row r="339" s="23" customFormat="1" x14ac:dyDescent="0.3"/>
    <row r="340" s="23" customFormat="1" x14ac:dyDescent="0.3"/>
    <row r="341" s="23" customFormat="1" x14ac:dyDescent="0.3"/>
    <row r="342" s="23" customFormat="1" x14ac:dyDescent="0.3"/>
    <row r="343" s="23" customFormat="1" x14ac:dyDescent="0.3"/>
    <row r="344" s="23" customFormat="1" x14ac:dyDescent="0.3"/>
    <row r="345" s="23" customFormat="1" x14ac:dyDescent="0.3"/>
    <row r="346" s="23" customFormat="1" x14ac:dyDescent="0.3"/>
    <row r="347" s="23" customFormat="1" x14ac:dyDescent="0.3"/>
    <row r="348" s="23" customFormat="1" x14ac:dyDescent="0.3"/>
    <row r="349" s="23" customFormat="1" x14ac:dyDescent="0.3"/>
    <row r="350" s="23" customFormat="1" x14ac:dyDescent="0.3"/>
    <row r="351" s="23" customFormat="1" x14ac:dyDescent="0.3"/>
    <row r="352" s="23" customFormat="1" x14ac:dyDescent="0.3"/>
    <row r="353" s="23" customFormat="1" x14ac:dyDescent="0.3"/>
    <row r="354" s="23" customFormat="1" x14ac:dyDescent="0.3"/>
    <row r="355" s="23" customFormat="1" x14ac:dyDescent="0.3"/>
    <row r="356" s="23" customFormat="1" x14ac:dyDescent="0.3"/>
    <row r="357" s="23" customFormat="1" x14ac:dyDescent="0.3"/>
    <row r="358" s="23" customFormat="1" x14ac:dyDescent="0.3"/>
    <row r="359" s="23" customFormat="1" x14ac:dyDescent="0.3"/>
    <row r="360" s="23" customFormat="1" x14ac:dyDescent="0.3"/>
    <row r="361" s="23" customFormat="1" x14ac:dyDescent="0.3"/>
    <row r="362" s="23" customFormat="1" x14ac:dyDescent="0.3"/>
    <row r="363" s="23" customFormat="1" x14ac:dyDescent="0.3"/>
    <row r="364" s="23" customFormat="1" x14ac:dyDescent="0.3"/>
    <row r="365" s="23" customFormat="1" x14ac:dyDescent="0.3"/>
    <row r="366" s="23" customFormat="1" x14ac:dyDescent="0.3"/>
    <row r="367" s="23" customFormat="1" x14ac:dyDescent="0.3"/>
    <row r="368" s="23" customFormat="1" x14ac:dyDescent="0.3"/>
    <row r="369" s="23" customFormat="1" x14ac:dyDescent="0.3"/>
    <row r="370" s="23" customFormat="1" x14ac:dyDescent="0.3"/>
    <row r="371" s="23" customFormat="1" x14ac:dyDescent="0.3"/>
    <row r="372" s="23" customFormat="1" x14ac:dyDescent="0.3"/>
    <row r="373" s="23" customFormat="1" x14ac:dyDescent="0.3"/>
    <row r="374" s="23" customFormat="1" x14ac:dyDescent="0.3"/>
    <row r="375" s="23" customFormat="1" x14ac:dyDescent="0.3"/>
    <row r="376" s="23" customFormat="1" x14ac:dyDescent="0.3"/>
    <row r="377" s="23" customFormat="1" x14ac:dyDescent="0.3"/>
    <row r="378" s="23" customFormat="1" x14ac:dyDescent="0.3"/>
    <row r="379" s="23" customFormat="1" x14ac:dyDescent="0.3"/>
    <row r="380" s="23" customFormat="1" x14ac:dyDescent="0.3"/>
    <row r="381" s="23" customFormat="1" x14ac:dyDescent="0.3"/>
    <row r="382" s="23" customFormat="1" x14ac:dyDescent="0.3"/>
    <row r="383" s="23" customFormat="1" x14ac:dyDescent="0.3"/>
    <row r="384" s="23" customFormat="1" x14ac:dyDescent="0.3"/>
    <row r="385" s="23" customFormat="1" x14ac:dyDescent="0.3"/>
    <row r="386" s="23" customFormat="1" x14ac:dyDescent="0.3"/>
    <row r="387" s="23" customFormat="1" x14ac:dyDescent="0.3"/>
    <row r="388" s="23" customFormat="1" x14ac:dyDescent="0.3"/>
    <row r="389" s="23" customFormat="1" x14ac:dyDescent="0.3"/>
    <row r="390" s="23" customFormat="1" x14ac:dyDescent="0.3"/>
    <row r="391" s="23" customFormat="1" x14ac:dyDescent="0.3"/>
    <row r="392" s="23" customFormat="1" x14ac:dyDescent="0.3"/>
    <row r="393" s="23" customFormat="1" x14ac:dyDescent="0.3"/>
    <row r="394" s="23" customFormat="1" x14ac:dyDescent="0.3"/>
    <row r="395" s="23" customFormat="1" x14ac:dyDescent="0.3"/>
    <row r="396" s="23" customFormat="1" x14ac:dyDescent="0.3"/>
    <row r="397" s="23" customFormat="1" x14ac:dyDescent="0.3"/>
    <row r="398" s="23" customFormat="1" x14ac:dyDescent="0.3"/>
    <row r="399" s="23" customFormat="1" x14ac:dyDescent="0.3"/>
    <row r="400" s="23" customFormat="1" x14ac:dyDescent="0.3"/>
    <row r="401" s="23" customFormat="1" x14ac:dyDescent="0.3"/>
    <row r="402" s="23" customFormat="1" x14ac:dyDescent="0.3"/>
    <row r="403" s="23" customFormat="1" x14ac:dyDescent="0.3"/>
    <row r="404" s="23" customFormat="1" x14ac:dyDescent="0.3"/>
    <row r="405" s="23" customFormat="1" x14ac:dyDescent="0.3"/>
    <row r="406" s="23" customFormat="1" x14ac:dyDescent="0.3"/>
    <row r="407" s="23" customFormat="1" x14ac:dyDescent="0.3"/>
    <row r="408" s="23" customFormat="1" x14ac:dyDescent="0.3"/>
    <row r="409" s="23" customFormat="1" x14ac:dyDescent="0.3"/>
    <row r="410" s="23" customFormat="1" x14ac:dyDescent="0.3"/>
    <row r="411" s="23" customFormat="1" x14ac:dyDescent="0.3"/>
    <row r="412" s="23" customFormat="1" x14ac:dyDescent="0.3"/>
    <row r="413" s="23" customFormat="1" x14ac:dyDescent="0.3"/>
    <row r="414" s="23" customFormat="1" x14ac:dyDescent="0.3"/>
    <row r="415" s="23" customFormat="1" x14ac:dyDescent="0.3"/>
    <row r="416" s="23" customFormat="1" x14ac:dyDescent="0.3"/>
    <row r="417" s="23" customFormat="1" x14ac:dyDescent="0.3"/>
    <row r="418" s="23" customFormat="1" x14ac:dyDescent="0.3"/>
    <row r="419" s="23" customFormat="1" x14ac:dyDescent="0.3"/>
    <row r="420" s="23" customFormat="1" x14ac:dyDescent="0.3"/>
    <row r="421" s="23" customFormat="1" x14ac:dyDescent="0.3"/>
    <row r="422" s="23" customFormat="1" x14ac:dyDescent="0.3"/>
    <row r="423" s="23" customFormat="1" x14ac:dyDescent="0.3"/>
    <row r="424" s="23" customFormat="1" x14ac:dyDescent="0.3"/>
    <row r="425" s="23" customFormat="1" x14ac:dyDescent="0.3"/>
    <row r="426" s="23" customFormat="1" x14ac:dyDescent="0.3"/>
    <row r="427" s="23" customFormat="1" x14ac:dyDescent="0.3"/>
    <row r="428" s="23" customFormat="1" x14ac:dyDescent="0.3"/>
    <row r="429" s="23" customFormat="1" x14ac:dyDescent="0.3"/>
    <row r="430" s="23" customFormat="1" x14ac:dyDescent="0.3"/>
    <row r="431" s="23" customFormat="1" x14ac:dyDescent="0.3"/>
    <row r="432" s="23" customFormat="1" x14ac:dyDescent="0.3"/>
    <row r="433" s="23" customFormat="1" x14ac:dyDescent="0.3"/>
    <row r="434" s="23" customFormat="1" x14ac:dyDescent="0.3"/>
    <row r="435" s="23" customFormat="1" x14ac:dyDescent="0.3"/>
    <row r="436" s="23" customFormat="1" x14ac:dyDescent="0.3"/>
    <row r="437" s="23" customFormat="1" x14ac:dyDescent="0.3"/>
    <row r="438" s="23" customFormat="1" x14ac:dyDescent="0.3"/>
    <row r="439" s="23" customFormat="1" x14ac:dyDescent="0.3"/>
    <row r="440" s="23" customFormat="1" x14ac:dyDescent="0.3"/>
    <row r="441" s="23" customFormat="1" x14ac:dyDescent="0.3"/>
    <row r="442" s="23" customFormat="1" x14ac:dyDescent="0.3"/>
    <row r="443" s="23" customFormat="1" x14ac:dyDescent="0.3"/>
    <row r="444" s="23" customFormat="1" x14ac:dyDescent="0.3"/>
    <row r="445" s="23" customFormat="1" x14ac:dyDescent="0.3"/>
    <row r="446" s="23" customFormat="1" x14ac:dyDescent="0.3"/>
    <row r="447" s="23" customFormat="1" x14ac:dyDescent="0.3"/>
    <row r="448" s="23" customFormat="1" x14ac:dyDescent="0.3"/>
    <row r="449" s="23" customFormat="1" x14ac:dyDescent="0.3"/>
    <row r="450" s="23" customFormat="1" x14ac:dyDescent="0.3"/>
    <row r="451" s="23" customFormat="1" x14ac:dyDescent="0.3"/>
    <row r="452" s="23" customFormat="1" x14ac:dyDescent="0.3"/>
    <row r="453" s="23" customFormat="1" x14ac:dyDescent="0.3"/>
    <row r="454" s="23" customFormat="1" x14ac:dyDescent="0.3"/>
    <row r="455" s="23" customFormat="1" x14ac:dyDescent="0.3"/>
    <row r="456" s="23" customFormat="1" x14ac:dyDescent="0.3"/>
    <row r="457" s="23" customFormat="1" x14ac:dyDescent="0.3"/>
    <row r="458" s="23" customFormat="1" x14ac:dyDescent="0.3"/>
    <row r="459" s="23" customFormat="1" x14ac:dyDescent="0.3"/>
    <row r="460" s="23" customFormat="1" x14ac:dyDescent="0.3"/>
    <row r="461" s="23" customFormat="1" x14ac:dyDescent="0.3"/>
  </sheetData>
  <mergeCells count="1">
    <mergeCell ref="B1:G1"/>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K395"/>
  <sheetViews>
    <sheetView zoomScale="80" zoomScaleNormal="80" workbookViewId="0">
      <selection activeCell="D39" sqref="D39"/>
    </sheetView>
  </sheetViews>
  <sheetFormatPr baseColWidth="10" defaultColWidth="10.5546875" defaultRowHeight="14.4" x14ac:dyDescent="0.3"/>
  <cols>
    <col min="1" max="1" width="67.109375" customWidth="1"/>
    <col min="2" max="2" width="15.33203125" customWidth="1"/>
    <col min="3" max="3" width="13" customWidth="1"/>
    <col min="4" max="4" width="18.6640625" customWidth="1"/>
    <col min="5" max="5" width="13.33203125" customWidth="1"/>
    <col min="6" max="6" width="16.44140625" customWidth="1"/>
    <col min="7" max="63" width="11.44140625" style="23" customWidth="1"/>
  </cols>
  <sheetData>
    <row r="1" spans="1:6" s="23" customFormat="1" x14ac:dyDescent="0.3"/>
    <row r="2" spans="1:6" ht="23.25" customHeight="1" x14ac:dyDescent="0.3">
      <c r="A2" s="41" t="str">
        <f>'INFO INICIAL'!C2</f>
        <v>NOMBRE PROYECTO</v>
      </c>
      <c r="B2" s="5" t="s">
        <v>327</v>
      </c>
      <c r="C2" s="5"/>
      <c r="D2" s="5"/>
      <c r="E2" s="5"/>
      <c r="F2" s="5"/>
    </row>
    <row r="3" spans="1:6" s="23" customFormat="1" x14ac:dyDescent="0.3"/>
    <row r="4" spans="1:6" x14ac:dyDescent="0.3">
      <c r="B4" s="158" t="s">
        <v>36</v>
      </c>
      <c r="C4" s="23" t="s">
        <v>328</v>
      </c>
      <c r="D4" s="158" t="s">
        <v>37</v>
      </c>
      <c r="E4" s="23" t="s">
        <v>328</v>
      </c>
      <c r="F4" s="158" t="s">
        <v>38</v>
      </c>
    </row>
    <row r="5" spans="1:6" x14ac:dyDescent="0.3">
      <c r="A5" s="159" t="s">
        <v>329</v>
      </c>
      <c r="B5" s="160">
        <f>'PREVISIÓN INGRESOS'!O47</f>
        <v>0</v>
      </c>
      <c r="C5" s="23"/>
      <c r="D5" s="160">
        <f>'PREVISIÓN INGRESOS'!P47</f>
        <v>0</v>
      </c>
      <c r="E5" s="23"/>
      <c r="F5" s="160">
        <f>'PREVISIÓN INGRESOS'!Q47</f>
        <v>0</v>
      </c>
    </row>
    <row r="6" spans="1:6" s="23" customFormat="1" x14ac:dyDescent="0.3"/>
    <row r="7" spans="1:6" x14ac:dyDescent="0.3">
      <c r="A7" s="47" t="s">
        <v>330</v>
      </c>
      <c r="B7" s="161">
        <f>SUM(B8:B11)</f>
        <v>0</v>
      </c>
      <c r="C7" s="162" t="e">
        <f>+B7/B5</f>
        <v>#DIV/0!</v>
      </c>
      <c r="D7" s="161">
        <f>SUM(D8:D11)</f>
        <v>0</v>
      </c>
      <c r="E7" s="162" t="e">
        <f>+D7/D5</f>
        <v>#DIV/0!</v>
      </c>
      <c r="F7" s="161">
        <f>SUM(F8:F11)</f>
        <v>0</v>
      </c>
    </row>
    <row r="8" spans="1:6" x14ac:dyDescent="0.3">
      <c r="A8" s="58" t="s">
        <v>331</v>
      </c>
      <c r="B8" s="163">
        <f>'PREVISIÓN GASTOS'!O102</f>
        <v>0</v>
      </c>
      <c r="C8" s="164"/>
      <c r="D8" s="163">
        <f>'PREVISIÓN GASTOS'!P102</f>
        <v>0</v>
      </c>
      <c r="E8" s="164"/>
      <c r="F8" s="163">
        <f>'PREVISIÓN GASTOS'!Q102</f>
        <v>0</v>
      </c>
    </row>
    <row r="9" spans="1:6" x14ac:dyDescent="0.3">
      <c r="A9" s="58" t="s">
        <v>332</v>
      </c>
      <c r="B9" s="163">
        <f>'PREVISIÓN GASTOS'!O110</f>
        <v>0</v>
      </c>
      <c r="C9" s="164"/>
      <c r="D9" s="163">
        <f>'PREVISIÓN GASTOS'!P110</f>
        <v>0</v>
      </c>
      <c r="E9" s="164"/>
      <c r="F9" s="163">
        <f>'PREVISIÓN GASTOS'!Q110</f>
        <v>0</v>
      </c>
    </row>
    <row r="10" spans="1:6" s="23" customFormat="1" x14ac:dyDescent="0.3"/>
    <row r="11" spans="1:6" s="23" customFormat="1" x14ac:dyDescent="0.3"/>
    <row r="12" spans="1:6" s="23" customFormat="1" x14ac:dyDescent="0.3"/>
    <row r="13" spans="1:6" x14ac:dyDescent="0.3">
      <c r="A13" s="159" t="s">
        <v>333</v>
      </c>
      <c r="B13" s="100">
        <f>+B5-B7</f>
        <v>0</v>
      </c>
      <c r="C13" s="165" t="e">
        <f>+B13/B5</f>
        <v>#DIV/0!</v>
      </c>
      <c r="D13" s="160">
        <f>+D5-D7</f>
        <v>0</v>
      </c>
      <c r="E13" s="165" t="e">
        <f>+D13/D5</f>
        <v>#DIV/0!</v>
      </c>
      <c r="F13" s="160">
        <f>+F5-F7</f>
        <v>0</v>
      </c>
    </row>
    <row r="14" spans="1:6" s="23" customFormat="1" x14ac:dyDescent="0.3"/>
    <row r="15" spans="1:6" x14ac:dyDescent="0.3">
      <c r="A15" s="47" t="s">
        <v>334</v>
      </c>
      <c r="B15" s="161">
        <f>SUM(B16:B26)</f>
        <v>0</v>
      </c>
      <c r="C15" s="23"/>
      <c r="D15" s="161">
        <f>SUM(D16:D26)</f>
        <v>0</v>
      </c>
      <c r="E15" s="23"/>
      <c r="F15" s="161">
        <f>SUM(F16:F26)</f>
        <v>0</v>
      </c>
    </row>
    <row r="16" spans="1:6" x14ac:dyDescent="0.3">
      <c r="A16" s="166" t="s">
        <v>335</v>
      </c>
      <c r="B16" s="163">
        <f>SUM('PREVISIÓN GASTOS'!O17:O19)</f>
        <v>0</v>
      </c>
      <c r="C16" s="23"/>
      <c r="D16" s="163">
        <f>SUM('PREVISIÓN GASTOS'!P17:P19)</f>
        <v>0</v>
      </c>
      <c r="E16" s="23"/>
      <c r="F16" s="163">
        <f>SUM('PREVISIÓN GASTOS'!Q17:Q19)</f>
        <v>0</v>
      </c>
    </row>
    <row r="17" spans="1:6" x14ac:dyDescent="0.3">
      <c r="A17" s="166" t="s">
        <v>336</v>
      </c>
      <c r="B17" s="163">
        <f>SUM('PREVISIÓN GASTOS'!O20:O21)</f>
        <v>0</v>
      </c>
      <c r="C17" s="23"/>
      <c r="D17" s="163">
        <f>SUM('PREVISIÓN GASTOS'!P20:P21)</f>
        <v>0</v>
      </c>
      <c r="E17" s="23"/>
      <c r="F17" s="163">
        <f>SUM('PREVISIÓN GASTOS'!Q20:Q21)</f>
        <v>0</v>
      </c>
    </row>
    <row r="18" spans="1:6" x14ac:dyDescent="0.3">
      <c r="A18" s="166" t="s">
        <v>337</v>
      </c>
      <c r="B18" s="163">
        <f>SUM('PREVISIÓN GASTOS'!O22:O25)</f>
        <v>0</v>
      </c>
      <c r="C18" s="23"/>
      <c r="D18" s="163">
        <f>SUM('PREVISIÓN GASTOS'!P22:P25)</f>
        <v>0</v>
      </c>
      <c r="E18" s="23"/>
      <c r="F18" s="163">
        <f>SUM('PREVISIÓN GASTOS'!Q22:Q25)</f>
        <v>0</v>
      </c>
    </row>
    <row r="19" spans="1:6" x14ac:dyDescent="0.3">
      <c r="A19" s="166" t="s">
        <v>338</v>
      </c>
      <c r="B19" s="163">
        <f>SUM('PREVISIÓN GASTOS'!O26:O30)</f>
        <v>0</v>
      </c>
      <c r="C19" s="23"/>
      <c r="D19" s="163">
        <f>SUM('PREVISIÓN GASTOS'!P26:P30)</f>
        <v>0</v>
      </c>
      <c r="E19" s="23"/>
      <c r="F19" s="163">
        <f>SUM('PREVISIÓN GASTOS'!Q26:Q30)</f>
        <v>0</v>
      </c>
    </row>
    <row r="20" spans="1:6" x14ac:dyDescent="0.3">
      <c r="A20" s="166" t="s">
        <v>314</v>
      </c>
      <c r="B20" s="163">
        <f>SUM('PREVISIÓN GASTOS'!O31)</f>
        <v>0</v>
      </c>
      <c r="C20" s="23"/>
      <c r="D20" s="163">
        <f>SUM('PREVISIÓN GASTOS'!P31)</f>
        <v>0</v>
      </c>
      <c r="E20" s="23"/>
      <c r="F20" s="163">
        <f>SUM('PREVISIÓN GASTOS'!Q31)</f>
        <v>0</v>
      </c>
    </row>
    <row r="21" spans="1:6" x14ac:dyDescent="0.3">
      <c r="A21" s="166" t="s">
        <v>315</v>
      </c>
      <c r="B21" s="163">
        <f>SUM('PREVISIÓN GASTOS'!O32:O36)</f>
        <v>0</v>
      </c>
      <c r="C21" s="23"/>
      <c r="D21" s="163">
        <f>SUM('PREVISIÓN GASTOS'!P32:P36)</f>
        <v>0</v>
      </c>
      <c r="E21" s="23"/>
      <c r="F21" s="163">
        <f>SUM('PREVISIÓN GASTOS'!Q32:Q36)</f>
        <v>0</v>
      </c>
    </row>
    <row r="22" spans="1:6" x14ac:dyDescent="0.3">
      <c r="A22" s="166" t="s">
        <v>339</v>
      </c>
      <c r="B22" s="163">
        <f>SUM('PREVISIÓN GASTOS'!O37)</f>
        <v>0</v>
      </c>
      <c r="C22" s="23"/>
      <c r="D22" s="163">
        <f>SUM('PREVISIÓN GASTOS'!P37)</f>
        <v>0</v>
      </c>
      <c r="E22" s="23"/>
      <c r="F22" s="163">
        <f>SUM('PREVISIÓN GASTOS'!Q37)</f>
        <v>0</v>
      </c>
    </row>
    <row r="23" spans="1:6" x14ac:dyDescent="0.3">
      <c r="A23" s="166" t="s">
        <v>316</v>
      </c>
      <c r="B23" s="163">
        <f>SUM('PREVISIÓN GASTOS'!O39)</f>
        <v>0</v>
      </c>
      <c r="C23" s="23"/>
      <c r="D23" s="163">
        <f>SUM('PREVISIÓN GASTOS'!P39)</f>
        <v>0</v>
      </c>
      <c r="E23" s="23"/>
      <c r="F23" s="163">
        <f>SUM('PREVISIÓN GASTOS'!Q39)</f>
        <v>0</v>
      </c>
    </row>
    <row r="24" spans="1:6" x14ac:dyDescent="0.3">
      <c r="A24" s="166" t="s">
        <v>317</v>
      </c>
      <c r="B24" s="163">
        <f>SUM('PREVISIÓN GASTOS'!O40:O45)</f>
        <v>0</v>
      </c>
      <c r="C24" s="23"/>
      <c r="D24" s="163">
        <f>SUM('PREVISIÓN GASTOS'!P40:P45)</f>
        <v>0</v>
      </c>
      <c r="E24" s="23"/>
      <c r="F24" s="163">
        <f>SUM('PREVISIÓN GASTOS'!Q40:Q45)</f>
        <v>0</v>
      </c>
    </row>
    <row r="25" spans="1:6" x14ac:dyDescent="0.3">
      <c r="A25" s="166" t="s">
        <v>260</v>
      </c>
      <c r="B25" s="163">
        <f>SUM('PREVISIÓN GASTOS'!O46:O52)</f>
        <v>0</v>
      </c>
      <c r="C25" s="23"/>
      <c r="D25" s="163">
        <f>SUM('PREVISIÓN GASTOS'!P46:P52)</f>
        <v>0</v>
      </c>
      <c r="E25" s="23"/>
      <c r="F25" s="163">
        <f>SUM('PREVISIÓN GASTOS'!Q46:Q52)</f>
        <v>0</v>
      </c>
    </row>
    <row r="26" spans="1:6" x14ac:dyDescent="0.3">
      <c r="A26" s="166" t="s">
        <v>319</v>
      </c>
      <c r="B26" s="163">
        <f>SUM('PREVISIÓN GASTOS'!O53:O57)</f>
        <v>0</v>
      </c>
      <c r="C26" s="23"/>
      <c r="D26" s="163">
        <f>SUM('PREVISIÓN GASTOS'!P53:P57)</f>
        <v>0</v>
      </c>
      <c r="E26" s="23"/>
      <c r="F26" s="163">
        <f>SUM('PREVISIÓN GASTOS'!Q53:Q57)</f>
        <v>0</v>
      </c>
    </row>
    <row r="27" spans="1:6" s="23" customFormat="1" x14ac:dyDescent="0.3"/>
    <row r="28" spans="1:6" x14ac:dyDescent="0.3">
      <c r="A28" s="159" t="s">
        <v>340</v>
      </c>
      <c r="B28" s="160">
        <f>SUM(B7+B15)</f>
        <v>0</v>
      </c>
      <c r="D28" s="160">
        <f>SUM(D7+D15)</f>
        <v>0</v>
      </c>
      <c r="E28" s="23"/>
      <c r="F28" s="160">
        <f>SUM(F7+F15)</f>
        <v>0</v>
      </c>
    </row>
    <row r="29" spans="1:6" s="23" customFormat="1" x14ac:dyDescent="0.3"/>
    <row r="30" spans="1:6" x14ac:dyDescent="0.3">
      <c r="A30" s="159" t="s">
        <v>341</v>
      </c>
      <c r="B30" s="160">
        <f>+B5-B28</f>
        <v>0</v>
      </c>
      <c r="C30" s="23"/>
      <c r="D30" s="160">
        <f>+D5-D28</f>
        <v>0</v>
      </c>
      <c r="E30" s="23"/>
      <c r="F30" s="167">
        <f>+F5-F28</f>
        <v>0</v>
      </c>
    </row>
    <row r="31" spans="1:6" x14ac:dyDescent="0.3">
      <c r="A31" s="168" t="s">
        <v>342</v>
      </c>
      <c r="B31" s="163">
        <f>'PLAN DE INVERSIÓN'!G27</f>
        <v>0</v>
      </c>
      <c r="C31" s="23"/>
      <c r="D31" s="163">
        <f>'PLAN DE INVERSIÓN'!H27</f>
        <v>0</v>
      </c>
      <c r="E31" s="23"/>
      <c r="F31" s="163">
        <f>'PLAN DE INVERSIÓN'!I27</f>
        <v>0</v>
      </c>
    </row>
    <row r="32" spans="1:6" x14ac:dyDescent="0.3">
      <c r="A32" s="169"/>
      <c r="B32" s="169"/>
      <c r="C32" s="23"/>
      <c r="D32" s="170"/>
      <c r="E32" s="23"/>
      <c r="F32" s="171"/>
    </row>
    <row r="33" spans="1:6" x14ac:dyDescent="0.3">
      <c r="A33" s="159" t="s">
        <v>343</v>
      </c>
      <c r="B33" s="160">
        <f>B30-B31</f>
        <v>0</v>
      </c>
      <c r="C33" s="23"/>
      <c r="D33" s="160">
        <f>D30-D31</f>
        <v>0</v>
      </c>
      <c r="E33" s="23"/>
      <c r="F33" s="167">
        <f>F30-F31</f>
        <v>0</v>
      </c>
    </row>
    <row r="34" spans="1:6" x14ac:dyDescent="0.3">
      <c r="A34" s="168" t="s">
        <v>344</v>
      </c>
      <c r="B34" s="163">
        <f>'PREVISIÓN GASTOS'!O38</f>
        <v>0</v>
      </c>
      <c r="C34" s="23"/>
      <c r="D34" s="163">
        <f>'PREVISIÓN GASTOS'!P38</f>
        <v>0</v>
      </c>
      <c r="E34" s="23"/>
      <c r="F34" s="163">
        <f>'PREVISIÓN GASTOS'!Q38</f>
        <v>0</v>
      </c>
    </row>
    <row r="35" spans="1:6" x14ac:dyDescent="0.3">
      <c r="A35" s="169"/>
      <c r="B35" s="169"/>
      <c r="C35" s="23"/>
      <c r="D35" s="170"/>
      <c r="E35" s="23"/>
      <c r="F35" s="171"/>
    </row>
    <row r="36" spans="1:6" x14ac:dyDescent="0.3">
      <c r="A36" s="159" t="s">
        <v>345</v>
      </c>
      <c r="B36" s="160">
        <f>B33-B34</f>
        <v>0</v>
      </c>
      <c r="C36" s="23"/>
      <c r="D36" s="160">
        <f>D33-D34</f>
        <v>0</v>
      </c>
      <c r="E36" s="23"/>
      <c r="F36" s="160">
        <f>F33-F34</f>
        <v>0</v>
      </c>
    </row>
    <row r="37" spans="1:6" x14ac:dyDescent="0.3">
      <c r="A37" s="172" t="s">
        <v>346</v>
      </c>
      <c r="B37" s="173">
        <v>0.2</v>
      </c>
      <c r="C37" s="23" t="s">
        <v>347</v>
      </c>
      <c r="D37" s="174">
        <f>B37</f>
        <v>0.2</v>
      </c>
      <c r="E37" s="23"/>
      <c r="F37" s="175">
        <f>B37</f>
        <v>0.2</v>
      </c>
    </row>
    <row r="38" spans="1:6" x14ac:dyDescent="0.3">
      <c r="A38" s="176" t="s">
        <v>348</v>
      </c>
      <c r="B38" s="163">
        <f>IF(B36&lt;0,0,B36*B37)</f>
        <v>0</v>
      </c>
      <c r="C38" s="23"/>
      <c r="D38" s="163">
        <f>IF(D36&lt;0,0,D36*D37)</f>
        <v>0</v>
      </c>
      <c r="E38" s="23"/>
      <c r="F38" s="163">
        <f>IF(F36&lt;0,0,F36*F37)</f>
        <v>0</v>
      </c>
    </row>
    <row r="39" spans="1:6" x14ac:dyDescent="0.3">
      <c r="A39" s="159" t="s">
        <v>349</v>
      </c>
      <c r="B39" s="160">
        <f>+B36-B38</f>
        <v>0</v>
      </c>
      <c r="C39" s="23"/>
      <c r="D39" s="160">
        <f>+D36-D38</f>
        <v>0</v>
      </c>
      <c r="E39" s="23"/>
      <c r="F39" s="160">
        <f>+F36-F38</f>
        <v>0</v>
      </c>
    </row>
    <row r="40" spans="1:6" x14ac:dyDescent="0.3">
      <c r="B40" s="23"/>
      <c r="C40" s="23"/>
      <c r="E40" s="23"/>
    </row>
    <row r="41" spans="1:6" s="23" customFormat="1" x14ac:dyDescent="0.3">
      <c r="D41" s="23" t="s">
        <v>350</v>
      </c>
    </row>
    <row r="42" spans="1:6" x14ac:dyDescent="0.3">
      <c r="A42" s="177" t="s">
        <v>351</v>
      </c>
      <c r="B42" s="178"/>
      <c r="C42" s="23"/>
      <c r="D42" s="23"/>
      <c r="E42" s="23"/>
      <c r="F42" s="23"/>
    </row>
    <row r="43" spans="1:6" x14ac:dyDescent="0.3">
      <c r="A43" s="179" t="s">
        <v>352</v>
      </c>
      <c r="B43" s="180">
        <v>0.28000000000000003</v>
      </c>
      <c r="C43" s="23"/>
      <c r="E43" s="23"/>
      <c r="F43" s="23"/>
    </row>
    <row r="44" spans="1:6" x14ac:dyDescent="0.3">
      <c r="A44" s="179" t="s">
        <v>353</v>
      </c>
      <c r="B44" s="180">
        <v>0.25</v>
      </c>
      <c r="C44" s="23"/>
      <c r="D44" s="23"/>
      <c r="E44" s="23"/>
      <c r="F44" s="23"/>
    </row>
    <row r="45" spans="1:6" x14ac:dyDescent="0.3">
      <c r="A45" s="179" t="s">
        <v>354</v>
      </c>
      <c r="B45" s="180">
        <v>0.15</v>
      </c>
      <c r="C45" s="23"/>
      <c r="D45" s="23"/>
      <c r="E45" s="23"/>
      <c r="F45" s="23"/>
    </row>
    <row r="46" spans="1:6" x14ac:dyDescent="0.3">
      <c r="A46" s="179" t="s">
        <v>355</v>
      </c>
      <c r="B46" s="180">
        <v>0.2</v>
      </c>
      <c r="C46" s="23"/>
      <c r="D46" s="23"/>
      <c r="E46" s="23"/>
      <c r="F46" s="23"/>
    </row>
    <row r="47" spans="1:6" x14ac:dyDescent="0.3">
      <c r="A47" s="179" t="s">
        <v>356</v>
      </c>
      <c r="B47" s="181">
        <v>0.2</v>
      </c>
      <c r="C47" s="23"/>
      <c r="D47" s="23"/>
      <c r="E47" s="23"/>
      <c r="F47" s="23"/>
    </row>
    <row r="48" spans="1:6" x14ac:dyDescent="0.3">
      <c r="A48" s="182"/>
      <c r="B48" s="183"/>
      <c r="C48" s="23"/>
      <c r="E48" s="23"/>
    </row>
    <row r="49" s="23" customFormat="1" x14ac:dyDescent="0.3"/>
    <row r="50" s="23" customFormat="1" x14ac:dyDescent="0.3"/>
    <row r="51" s="23" customFormat="1" x14ac:dyDescent="0.3"/>
    <row r="52" s="23" customFormat="1" x14ac:dyDescent="0.3"/>
    <row r="53" s="23" customFormat="1" x14ac:dyDescent="0.3"/>
    <row r="54" s="23" customFormat="1" x14ac:dyDescent="0.3"/>
    <row r="55" s="23" customFormat="1" x14ac:dyDescent="0.3"/>
    <row r="56" s="23" customFormat="1" x14ac:dyDescent="0.3"/>
    <row r="57" s="23" customFormat="1" x14ac:dyDescent="0.3"/>
    <row r="58" s="23" customFormat="1" x14ac:dyDescent="0.3"/>
    <row r="59" s="23" customFormat="1" x14ac:dyDescent="0.3"/>
    <row r="60" s="23" customFormat="1" x14ac:dyDescent="0.3"/>
    <row r="61" s="23" customFormat="1" x14ac:dyDescent="0.3"/>
    <row r="62" s="23" customFormat="1" x14ac:dyDescent="0.3"/>
    <row r="63" s="23" customFormat="1" x14ac:dyDescent="0.3"/>
    <row r="64" s="23" customFormat="1" x14ac:dyDescent="0.3"/>
    <row r="65" s="23" customFormat="1" x14ac:dyDescent="0.3"/>
    <row r="66" s="23" customFormat="1" x14ac:dyDescent="0.3"/>
    <row r="67" s="23" customFormat="1" x14ac:dyDescent="0.3"/>
    <row r="68" s="23" customFormat="1" x14ac:dyDescent="0.3"/>
    <row r="69" s="23" customFormat="1" x14ac:dyDescent="0.3"/>
    <row r="70" s="23" customFormat="1" x14ac:dyDescent="0.3"/>
    <row r="71" s="23" customFormat="1" x14ac:dyDescent="0.3"/>
    <row r="72" s="23" customFormat="1" x14ac:dyDescent="0.3"/>
    <row r="73" s="23" customFormat="1" x14ac:dyDescent="0.3"/>
    <row r="74" s="23" customFormat="1" x14ac:dyDescent="0.3"/>
    <row r="75" s="23" customFormat="1" x14ac:dyDescent="0.3"/>
    <row r="76" s="23" customFormat="1" x14ac:dyDescent="0.3"/>
    <row r="77" s="23" customFormat="1" x14ac:dyDescent="0.3"/>
    <row r="78" s="23" customFormat="1" x14ac:dyDescent="0.3"/>
    <row r="79" s="23" customFormat="1" x14ac:dyDescent="0.3"/>
    <row r="80" s="23" customFormat="1" x14ac:dyDescent="0.3"/>
    <row r="81" s="23" customFormat="1" x14ac:dyDescent="0.3"/>
    <row r="82" s="23" customFormat="1" x14ac:dyDescent="0.3"/>
    <row r="83" s="23" customFormat="1" x14ac:dyDescent="0.3"/>
    <row r="84" s="23" customFormat="1" x14ac:dyDescent="0.3"/>
    <row r="85" s="23" customFormat="1" x14ac:dyDescent="0.3"/>
    <row r="86" s="23" customFormat="1" x14ac:dyDescent="0.3"/>
    <row r="87" s="23" customFormat="1" x14ac:dyDescent="0.3"/>
    <row r="88" s="23" customFormat="1" x14ac:dyDescent="0.3"/>
    <row r="89" s="23" customFormat="1" x14ac:dyDescent="0.3"/>
    <row r="90" s="23" customFormat="1" x14ac:dyDescent="0.3"/>
    <row r="91" s="23" customFormat="1" x14ac:dyDescent="0.3"/>
    <row r="92" s="23" customFormat="1" x14ac:dyDescent="0.3"/>
    <row r="93" s="23" customFormat="1" x14ac:dyDescent="0.3"/>
    <row r="94" s="23" customFormat="1" x14ac:dyDescent="0.3"/>
    <row r="95" s="23" customFormat="1" x14ac:dyDescent="0.3"/>
    <row r="96" s="23" customFormat="1" x14ac:dyDescent="0.3"/>
    <row r="97" s="23" customFormat="1" x14ac:dyDescent="0.3"/>
    <row r="98" s="23" customFormat="1" x14ac:dyDescent="0.3"/>
    <row r="99" s="23" customFormat="1" x14ac:dyDescent="0.3"/>
    <row r="100" s="23" customFormat="1" x14ac:dyDescent="0.3"/>
    <row r="101" s="23" customFormat="1" x14ac:dyDescent="0.3"/>
    <row r="102" s="23" customFormat="1" x14ac:dyDescent="0.3"/>
    <row r="103" s="23" customFormat="1" x14ac:dyDescent="0.3"/>
    <row r="104" s="23" customFormat="1" x14ac:dyDescent="0.3"/>
    <row r="105" s="23" customFormat="1" x14ac:dyDescent="0.3"/>
    <row r="106" s="23" customFormat="1" x14ac:dyDescent="0.3"/>
    <row r="107" s="23" customFormat="1" x14ac:dyDescent="0.3"/>
    <row r="108" s="23" customFormat="1" x14ac:dyDescent="0.3"/>
    <row r="109" s="23" customFormat="1" x14ac:dyDescent="0.3"/>
    <row r="110" s="23" customFormat="1" x14ac:dyDescent="0.3"/>
    <row r="111" s="23" customFormat="1" x14ac:dyDescent="0.3"/>
    <row r="112" s="23" customFormat="1" x14ac:dyDescent="0.3"/>
    <row r="113" s="23" customFormat="1" x14ac:dyDescent="0.3"/>
    <row r="114" s="23" customFormat="1" x14ac:dyDescent="0.3"/>
    <row r="115" s="23" customFormat="1" x14ac:dyDescent="0.3"/>
    <row r="116" s="23" customFormat="1" x14ac:dyDescent="0.3"/>
    <row r="117" s="23" customFormat="1" x14ac:dyDescent="0.3"/>
    <row r="118" s="23" customFormat="1" x14ac:dyDescent="0.3"/>
    <row r="119" s="23" customFormat="1" x14ac:dyDescent="0.3"/>
    <row r="120" s="23" customFormat="1" x14ac:dyDescent="0.3"/>
    <row r="121" s="23" customFormat="1" x14ac:dyDescent="0.3"/>
    <row r="122" s="23" customFormat="1" x14ac:dyDescent="0.3"/>
    <row r="123" s="23" customFormat="1" x14ac:dyDescent="0.3"/>
    <row r="124" s="23" customFormat="1" x14ac:dyDescent="0.3"/>
    <row r="125" s="23" customFormat="1" x14ac:dyDescent="0.3"/>
    <row r="126" s="23" customFormat="1" x14ac:dyDescent="0.3"/>
    <row r="127" s="23" customFormat="1" x14ac:dyDescent="0.3"/>
    <row r="128" s="23" customFormat="1" x14ac:dyDescent="0.3"/>
    <row r="129" s="23" customFormat="1" x14ac:dyDescent="0.3"/>
    <row r="130" s="23" customFormat="1" x14ac:dyDescent="0.3"/>
    <row r="131" s="23" customFormat="1" x14ac:dyDescent="0.3"/>
    <row r="132" s="23" customFormat="1" x14ac:dyDescent="0.3"/>
    <row r="133" s="23" customFormat="1" x14ac:dyDescent="0.3"/>
    <row r="134" s="23" customFormat="1" x14ac:dyDescent="0.3"/>
    <row r="135" s="23" customFormat="1" x14ac:dyDescent="0.3"/>
    <row r="136" s="23" customFormat="1" x14ac:dyDescent="0.3"/>
    <row r="137" s="23" customFormat="1" x14ac:dyDescent="0.3"/>
    <row r="138" s="23" customFormat="1" x14ac:dyDescent="0.3"/>
    <row r="139" s="23" customFormat="1" x14ac:dyDescent="0.3"/>
    <row r="140" s="23" customFormat="1" x14ac:dyDescent="0.3"/>
    <row r="141" s="23" customFormat="1" x14ac:dyDescent="0.3"/>
    <row r="142" s="23" customFormat="1" x14ac:dyDescent="0.3"/>
    <row r="143" s="23" customFormat="1" x14ac:dyDescent="0.3"/>
    <row r="144" s="23" customFormat="1" x14ac:dyDescent="0.3"/>
    <row r="145" s="23" customFormat="1" x14ac:dyDescent="0.3"/>
    <row r="146" s="23" customFormat="1" x14ac:dyDescent="0.3"/>
    <row r="147" s="23" customFormat="1" x14ac:dyDescent="0.3"/>
    <row r="148" s="23" customFormat="1" x14ac:dyDescent="0.3"/>
    <row r="149" s="23" customFormat="1" x14ac:dyDescent="0.3"/>
    <row r="150" s="23" customFormat="1" x14ac:dyDescent="0.3"/>
    <row r="151" s="23" customFormat="1" x14ac:dyDescent="0.3"/>
    <row r="152" s="23" customFormat="1" x14ac:dyDescent="0.3"/>
    <row r="153" s="23" customFormat="1" x14ac:dyDescent="0.3"/>
    <row r="154" s="23" customFormat="1" x14ac:dyDescent="0.3"/>
    <row r="155" s="23" customFormat="1" x14ac:dyDescent="0.3"/>
    <row r="156" s="23" customFormat="1" x14ac:dyDescent="0.3"/>
    <row r="157" s="23" customFormat="1" x14ac:dyDescent="0.3"/>
    <row r="158" s="23" customFormat="1" x14ac:dyDescent="0.3"/>
    <row r="159" s="23" customFormat="1" x14ac:dyDescent="0.3"/>
    <row r="160" s="23" customFormat="1" x14ac:dyDescent="0.3"/>
    <row r="161" s="23" customFormat="1" x14ac:dyDescent="0.3"/>
    <row r="162" s="23" customFormat="1" x14ac:dyDescent="0.3"/>
    <row r="163" s="23" customFormat="1" x14ac:dyDescent="0.3"/>
    <row r="164" s="23" customFormat="1" x14ac:dyDescent="0.3"/>
    <row r="165" s="23" customFormat="1" x14ac:dyDescent="0.3"/>
    <row r="166" s="23" customFormat="1" x14ac:dyDescent="0.3"/>
    <row r="167" s="23" customFormat="1" x14ac:dyDescent="0.3"/>
    <row r="168" s="23" customFormat="1" x14ac:dyDescent="0.3"/>
    <row r="169" s="23" customFormat="1" x14ac:dyDescent="0.3"/>
    <row r="170" s="23" customFormat="1" x14ac:dyDescent="0.3"/>
    <row r="171" s="23" customFormat="1" x14ac:dyDescent="0.3"/>
    <row r="172" s="23" customFormat="1" x14ac:dyDescent="0.3"/>
    <row r="173" s="23" customFormat="1" x14ac:dyDescent="0.3"/>
    <row r="174" s="23" customFormat="1" x14ac:dyDescent="0.3"/>
    <row r="175" s="23" customFormat="1" x14ac:dyDescent="0.3"/>
    <row r="176" s="23" customFormat="1" x14ac:dyDescent="0.3"/>
    <row r="177" s="23" customFormat="1" x14ac:dyDescent="0.3"/>
    <row r="178" s="23" customFormat="1" x14ac:dyDescent="0.3"/>
    <row r="179" s="23" customFormat="1" x14ac:dyDescent="0.3"/>
    <row r="180" s="23" customFormat="1" x14ac:dyDescent="0.3"/>
    <row r="181" s="23" customFormat="1" x14ac:dyDescent="0.3"/>
    <row r="182" s="23" customFormat="1" x14ac:dyDescent="0.3"/>
    <row r="183" s="23" customFormat="1" x14ac:dyDescent="0.3"/>
    <row r="184" s="23" customFormat="1" x14ac:dyDescent="0.3"/>
    <row r="185" s="23" customFormat="1" x14ac:dyDescent="0.3"/>
    <row r="186" s="23" customFormat="1" x14ac:dyDescent="0.3"/>
    <row r="187" s="23" customFormat="1" x14ac:dyDescent="0.3"/>
    <row r="188" s="23" customFormat="1" x14ac:dyDescent="0.3"/>
    <row r="189" s="23" customFormat="1" x14ac:dyDescent="0.3"/>
    <row r="190" s="23" customFormat="1" x14ac:dyDescent="0.3"/>
    <row r="191" s="23" customFormat="1" x14ac:dyDescent="0.3"/>
    <row r="192" s="23" customFormat="1" x14ac:dyDescent="0.3"/>
    <row r="193" s="23" customFormat="1" x14ac:dyDescent="0.3"/>
    <row r="194" s="23" customFormat="1" x14ac:dyDescent="0.3"/>
    <row r="195" s="23" customFormat="1" x14ac:dyDescent="0.3"/>
    <row r="196" s="23" customFormat="1" x14ac:dyDescent="0.3"/>
    <row r="197" s="23" customFormat="1" x14ac:dyDescent="0.3"/>
    <row r="198" s="23" customFormat="1" x14ac:dyDescent="0.3"/>
    <row r="199" s="23" customFormat="1" x14ac:dyDescent="0.3"/>
    <row r="200" s="23" customFormat="1" x14ac:dyDescent="0.3"/>
    <row r="201" s="23" customFormat="1" x14ac:dyDescent="0.3"/>
    <row r="202" s="23" customFormat="1" x14ac:dyDescent="0.3"/>
    <row r="203" s="23" customFormat="1" x14ac:dyDescent="0.3"/>
    <row r="204" s="23" customFormat="1" x14ac:dyDescent="0.3"/>
    <row r="205" s="23" customFormat="1" x14ac:dyDescent="0.3"/>
    <row r="206" s="23" customFormat="1" x14ac:dyDescent="0.3"/>
    <row r="207" s="23" customFormat="1" x14ac:dyDescent="0.3"/>
    <row r="208" s="23" customFormat="1" x14ac:dyDescent="0.3"/>
    <row r="209" s="23" customFormat="1" x14ac:dyDescent="0.3"/>
    <row r="210" s="23" customFormat="1" x14ac:dyDescent="0.3"/>
    <row r="211" s="23" customFormat="1" x14ac:dyDescent="0.3"/>
    <row r="212" s="23" customFormat="1" x14ac:dyDescent="0.3"/>
    <row r="213" s="23" customFormat="1" x14ac:dyDescent="0.3"/>
    <row r="214" s="23" customFormat="1" x14ac:dyDescent="0.3"/>
    <row r="215" s="23" customFormat="1" x14ac:dyDescent="0.3"/>
    <row r="216" s="23" customFormat="1" x14ac:dyDescent="0.3"/>
    <row r="217" s="23" customFormat="1" x14ac:dyDescent="0.3"/>
    <row r="218" s="23" customFormat="1" x14ac:dyDescent="0.3"/>
    <row r="219" s="23" customFormat="1" x14ac:dyDescent="0.3"/>
    <row r="220" s="23" customFormat="1" x14ac:dyDescent="0.3"/>
    <row r="221" s="23" customFormat="1" x14ac:dyDescent="0.3"/>
    <row r="222" s="23" customFormat="1" x14ac:dyDescent="0.3"/>
    <row r="223" s="23" customFormat="1" x14ac:dyDescent="0.3"/>
    <row r="224" s="23" customFormat="1" x14ac:dyDescent="0.3"/>
    <row r="225" s="23" customFormat="1" x14ac:dyDescent="0.3"/>
    <row r="226" s="23" customFormat="1" x14ac:dyDescent="0.3"/>
    <row r="227" s="23" customFormat="1" x14ac:dyDescent="0.3"/>
    <row r="228" s="23" customFormat="1" x14ac:dyDescent="0.3"/>
    <row r="229" s="23" customFormat="1" x14ac:dyDescent="0.3"/>
    <row r="230" s="23" customFormat="1" x14ac:dyDescent="0.3"/>
    <row r="231" s="23" customFormat="1" x14ac:dyDescent="0.3"/>
    <row r="232" s="23" customFormat="1" x14ac:dyDescent="0.3"/>
    <row r="233" s="23" customFormat="1" x14ac:dyDescent="0.3"/>
    <row r="234" s="23" customFormat="1" x14ac:dyDescent="0.3"/>
    <row r="235" s="23" customFormat="1" x14ac:dyDescent="0.3"/>
    <row r="236" s="23" customFormat="1" x14ac:dyDescent="0.3"/>
    <row r="237" s="23" customFormat="1" x14ac:dyDescent="0.3"/>
    <row r="238" s="23" customFormat="1" x14ac:dyDescent="0.3"/>
    <row r="239" s="23" customFormat="1" x14ac:dyDescent="0.3"/>
    <row r="240" s="23" customFormat="1" x14ac:dyDescent="0.3"/>
    <row r="241" s="23" customFormat="1" x14ac:dyDescent="0.3"/>
    <row r="242" s="23" customFormat="1" x14ac:dyDescent="0.3"/>
    <row r="243" s="23" customFormat="1" x14ac:dyDescent="0.3"/>
    <row r="244" s="23" customFormat="1" x14ac:dyDescent="0.3"/>
    <row r="245" s="23" customFormat="1" x14ac:dyDescent="0.3"/>
    <row r="246" s="23" customFormat="1" x14ac:dyDescent="0.3"/>
    <row r="247" s="23" customFormat="1" x14ac:dyDescent="0.3"/>
    <row r="248" s="23" customFormat="1" x14ac:dyDescent="0.3"/>
    <row r="249" s="23" customFormat="1" x14ac:dyDescent="0.3"/>
    <row r="250" s="23" customFormat="1" x14ac:dyDescent="0.3"/>
    <row r="251" s="23" customFormat="1" x14ac:dyDescent="0.3"/>
    <row r="252" s="23" customFormat="1" x14ac:dyDescent="0.3"/>
    <row r="253" s="23" customFormat="1" x14ac:dyDescent="0.3"/>
    <row r="254" s="23" customFormat="1" x14ac:dyDescent="0.3"/>
    <row r="255" s="23" customFormat="1" x14ac:dyDescent="0.3"/>
    <row r="256" s="23" customFormat="1" x14ac:dyDescent="0.3"/>
    <row r="257" s="23" customFormat="1" x14ac:dyDescent="0.3"/>
    <row r="258" s="23" customFormat="1" x14ac:dyDescent="0.3"/>
    <row r="259" s="23" customFormat="1" x14ac:dyDescent="0.3"/>
    <row r="260" s="23" customFormat="1" x14ac:dyDescent="0.3"/>
    <row r="261" s="23" customFormat="1" x14ac:dyDescent="0.3"/>
    <row r="262" s="23" customFormat="1" x14ac:dyDescent="0.3"/>
    <row r="263" s="23" customFormat="1" x14ac:dyDescent="0.3"/>
    <row r="264" s="23" customFormat="1" x14ac:dyDescent="0.3"/>
    <row r="265" s="23" customFormat="1" x14ac:dyDescent="0.3"/>
    <row r="266" s="23" customFormat="1" x14ac:dyDescent="0.3"/>
    <row r="267" s="23" customFormat="1" x14ac:dyDescent="0.3"/>
    <row r="268" s="23" customFormat="1" x14ac:dyDescent="0.3"/>
    <row r="269" s="23" customFormat="1" x14ac:dyDescent="0.3"/>
    <row r="270" s="23" customFormat="1" x14ac:dyDescent="0.3"/>
    <row r="271" s="23" customFormat="1" x14ac:dyDescent="0.3"/>
    <row r="272" s="23" customFormat="1" x14ac:dyDescent="0.3"/>
    <row r="273" s="23" customFormat="1" x14ac:dyDescent="0.3"/>
    <row r="274" s="23" customFormat="1" x14ac:dyDescent="0.3"/>
    <row r="275" s="23" customFormat="1" x14ac:dyDescent="0.3"/>
    <row r="276" s="23" customFormat="1" x14ac:dyDescent="0.3"/>
    <row r="277" s="23" customFormat="1" x14ac:dyDescent="0.3"/>
    <row r="278" s="23" customFormat="1" x14ac:dyDescent="0.3"/>
    <row r="279" s="23" customFormat="1" x14ac:dyDescent="0.3"/>
    <row r="280" s="23" customFormat="1" x14ac:dyDescent="0.3"/>
    <row r="281" s="23" customFormat="1" x14ac:dyDescent="0.3"/>
    <row r="282" s="23" customFormat="1" x14ac:dyDescent="0.3"/>
    <row r="283" s="23" customFormat="1" x14ac:dyDescent="0.3"/>
    <row r="284" s="23" customFormat="1" x14ac:dyDescent="0.3"/>
    <row r="285" s="23" customFormat="1" x14ac:dyDescent="0.3"/>
    <row r="286" s="23" customFormat="1" x14ac:dyDescent="0.3"/>
    <row r="287" s="23" customFormat="1" x14ac:dyDescent="0.3"/>
    <row r="288" s="23" customFormat="1" x14ac:dyDescent="0.3"/>
    <row r="289" s="23" customFormat="1" x14ac:dyDescent="0.3"/>
    <row r="290" s="23" customFormat="1" x14ac:dyDescent="0.3"/>
    <row r="291" s="23" customFormat="1" x14ac:dyDescent="0.3"/>
    <row r="292" s="23" customFormat="1" x14ac:dyDescent="0.3"/>
    <row r="293" s="23" customFormat="1" x14ac:dyDescent="0.3"/>
    <row r="294" s="23" customFormat="1" x14ac:dyDescent="0.3"/>
    <row r="295" s="23" customFormat="1" x14ac:dyDescent="0.3"/>
    <row r="296" s="23" customFormat="1" x14ac:dyDescent="0.3"/>
    <row r="297" s="23" customFormat="1" x14ac:dyDescent="0.3"/>
    <row r="298" s="23" customFormat="1" x14ac:dyDescent="0.3"/>
    <row r="299" s="23" customFormat="1" x14ac:dyDescent="0.3"/>
    <row r="300" s="23" customFormat="1" x14ac:dyDescent="0.3"/>
    <row r="301" s="23" customFormat="1" x14ac:dyDescent="0.3"/>
    <row r="302" s="23" customFormat="1" x14ac:dyDescent="0.3"/>
    <row r="303" s="23" customFormat="1" x14ac:dyDescent="0.3"/>
    <row r="304" s="23" customFormat="1" x14ac:dyDescent="0.3"/>
    <row r="305" s="23" customFormat="1" x14ac:dyDescent="0.3"/>
    <row r="306" s="23" customFormat="1" x14ac:dyDescent="0.3"/>
    <row r="307" s="23" customFormat="1" x14ac:dyDescent="0.3"/>
    <row r="308" s="23" customFormat="1" x14ac:dyDescent="0.3"/>
    <row r="309" s="23" customFormat="1" x14ac:dyDescent="0.3"/>
    <row r="310" s="23" customFormat="1" x14ac:dyDescent="0.3"/>
    <row r="311" s="23" customFormat="1" x14ac:dyDescent="0.3"/>
    <row r="312" s="23" customFormat="1" x14ac:dyDescent="0.3"/>
    <row r="313" s="23" customFormat="1" x14ac:dyDescent="0.3"/>
    <row r="314" s="23" customFormat="1" x14ac:dyDescent="0.3"/>
    <row r="315" s="23" customFormat="1" x14ac:dyDescent="0.3"/>
    <row r="316" s="23" customFormat="1" x14ac:dyDescent="0.3"/>
    <row r="317" s="23" customFormat="1" x14ac:dyDescent="0.3"/>
    <row r="318" s="23" customFormat="1" x14ac:dyDescent="0.3"/>
    <row r="319" s="23" customFormat="1" x14ac:dyDescent="0.3"/>
    <row r="320" s="23" customFormat="1" x14ac:dyDescent="0.3"/>
    <row r="321" s="23" customFormat="1" x14ac:dyDescent="0.3"/>
    <row r="322" s="23" customFormat="1" x14ac:dyDescent="0.3"/>
    <row r="323" s="23" customFormat="1" x14ac:dyDescent="0.3"/>
    <row r="324" s="23" customFormat="1" x14ac:dyDescent="0.3"/>
    <row r="325" s="23" customFormat="1" x14ac:dyDescent="0.3"/>
    <row r="326" s="23" customFormat="1" x14ac:dyDescent="0.3"/>
    <row r="327" s="23" customFormat="1" x14ac:dyDescent="0.3"/>
    <row r="328" s="23" customFormat="1" x14ac:dyDescent="0.3"/>
    <row r="329" s="23" customFormat="1" x14ac:dyDescent="0.3"/>
    <row r="330" s="23" customFormat="1" x14ac:dyDescent="0.3"/>
    <row r="331" s="23" customFormat="1" x14ac:dyDescent="0.3"/>
    <row r="332" s="23" customFormat="1" x14ac:dyDescent="0.3"/>
    <row r="333" s="23" customFormat="1" x14ac:dyDescent="0.3"/>
    <row r="334" s="23" customFormat="1" x14ac:dyDescent="0.3"/>
    <row r="335" s="23" customFormat="1" x14ac:dyDescent="0.3"/>
    <row r="336" s="23" customFormat="1" x14ac:dyDescent="0.3"/>
    <row r="337" s="23" customFormat="1" x14ac:dyDescent="0.3"/>
    <row r="338" s="23" customFormat="1" x14ac:dyDescent="0.3"/>
    <row r="339" s="23" customFormat="1" x14ac:dyDescent="0.3"/>
    <row r="340" s="23" customFormat="1" x14ac:dyDescent="0.3"/>
    <row r="341" s="23" customFormat="1" x14ac:dyDescent="0.3"/>
    <row r="342" s="23" customFormat="1" x14ac:dyDescent="0.3"/>
    <row r="343" s="23" customFormat="1" x14ac:dyDescent="0.3"/>
    <row r="344" s="23" customFormat="1" x14ac:dyDescent="0.3"/>
    <row r="345" s="23" customFormat="1" x14ac:dyDescent="0.3"/>
    <row r="346" s="23" customFormat="1" x14ac:dyDescent="0.3"/>
    <row r="347" s="23" customFormat="1" x14ac:dyDescent="0.3"/>
    <row r="348" s="23" customFormat="1" x14ac:dyDescent="0.3"/>
    <row r="349" s="23" customFormat="1" x14ac:dyDescent="0.3"/>
    <row r="350" s="23" customFormat="1" x14ac:dyDescent="0.3"/>
    <row r="351" s="23" customFormat="1" x14ac:dyDescent="0.3"/>
    <row r="352" s="23" customFormat="1" x14ac:dyDescent="0.3"/>
    <row r="353" s="23" customFormat="1" x14ac:dyDescent="0.3"/>
    <row r="354" s="23" customFormat="1" x14ac:dyDescent="0.3"/>
    <row r="355" s="23" customFormat="1" x14ac:dyDescent="0.3"/>
    <row r="356" s="23" customFormat="1" x14ac:dyDescent="0.3"/>
    <row r="357" s="23" customFormat="1" x14ac:dyDescent="0.3"/>
    <row r="358" s="23" customFormat="1" x14ac:dyDescent="0.3"/>
    <row r="359" s="23" customFormat="1" x14ac:dyDescent="0.3"/>
    <row r="360" s="23" customFormat="1" x14ac:dyDescent="0.3"/>
    <row r="361" s="23" customFormat="1" x14ac:dyDescent="0.3"/>
    <row r="362" s="23" customFormat="1" x14ac:dyDescent="0.3"/>
    <row r="363" s="23" customFormat="1" x14ac:dyDescent="0.3"/>
    <row r="364" s="23" customFormat="1" x14ac:dyDescent="0.3"/>
    <row r="365" s="23" customFormat="1" x14ac:dyDescent="0.3"/>
    <row r="366" s="23" customFormat="1" x14ac:dyDescent="0.3"/>
    <row r="367" s="23" customFormat="1" x14ac:dyDescent="0.3"/>
    <row r="368" s="23" customFormat="1" x14ac:dyDescent="0.3"/>
    <row r="369" s="23" customFormat="1" x14ac:dyDescent="0.3"/>
    <row r="370" s="23" customFormat="1" x14ac:dyDescent="0.3"/>
    <row r="371" s="23" customFormat="1" x14ac:dyDescent="0.3"/>
    <row r="372" s="23" customFormat="1" x14ac:dyDescent="0.3"/>
    <row r="373" s="23" customFormat="1" x14ac:dyDescent="0.3"/>
    <row r="374" s="23" customFormat="1" x14ac:dyDescent="0.3"/>
    <row r="375" s="23" customFormat="1" x14ac:dyDescent="0.3"/>
    <row r="376" s="23" customFormat="1" x14ac:dyDescent="0.3"/>
    <row r="377" s="23" customFormat="1" x14ac:dyDescent="0.3"/>
    <row r="378" s="23" customFormat="1" x14ac:dyDescent="0.3"/>
    <row r="379" s="23" customFormat="1" x14ac:dyDescent="0.3"/>
    <row r="380" s="23" customFormat="1" x14ac:dyDescent="0.3"/>
    <row r="381" s="23" customFormat="1" x14ac:dyDescent="0.3"/>
    <row r="382" s="23" customFormat="1" x14ac:dyDescent="0.3"/>
    <row r="383" s="23" customFormat="1" x14ac:dyDescent="0.3"/>
    <row r="384" s="23" customFormat="1" x14ac:dyDescent="0.3"/>
    <row r="385" s="23" customFormat="1" x14ac:dyDescent="0.3"/>
    <row r="386" s="23" customFormat="1" x14ac:dyDescent="0.3"/>
    <row r="387" s="23" customFormat="1" x14ac:dyDescent="0.3"/>
    <row r="388" s="23" customFormat="1" x14ac:dyDescent="0.3"/>
    <row r="389" s="23" customFormat="1" x14ac:dyDescent="0.3"/>
    <row r="390" s="23" customFormat="1" x14ac:dyDescent="0.3"/>
    <row r="391" s="23" customFormat="1" x14ac:dyDescent="0.3"/>
    <row r="392" s="23" customFormat="1" x14ac:dyDescent="0.3"/>
    <row r="393" s="23" customFormat="1" x14ac:dyDescent="0.3"/>
    <row r="394" s="23" customFormat="1" x14ac:dyDescent="0.3"/>
    <row r="395" s="23" customFormat="1" x14ac:dyDescent="0.3"/>
  </sheetData>
  <sheetProtection algorithmName="SHA-512" hashValue="6/plvNzWn0HKubETakK0jDQ0eDrSjCmf4DnMeYVQSEp9qv1lmVtbHmJaNN7N20KSCKIzxMwNKDeWkUFBhFZsdQ==" saltValue="5DPnVCT/UJa1kEylItt7hA==" spinCount="100000" sheet="1" objects="1" scenarios="1"/>
  <mergeCells count="1">
    <mergeCell ref="B2:F2"/>
  </mergeCells>
  <pageMargins left="0.7" right="0.7" top="0.75" bottom="0.75" header="0.511811023622047" footer="0.511811023622047"/>
  <pageSetup paperSize="9" fitToWidth="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O1000"/>
  <sheetViews>
    <sheetView zoomScale="80" zoomScaleNormal="80" workbookViewId="0"/>
  </sheetViews>
  <sheetFormatPr baseColWidth="10" defaultColWidth="14.44140625" defaultRowHeight="14.4" x14ac:dyDescent="0.3"/>
  <cols>
    <col min="1" max="1" width="10.88671875" customWidth="1"/>
    <col min="2" max="2" width="28.109375" customWidth="1"/>
    <col min="3" max="3" width="11.88671875" customWidth="1"/>
    <col min="4" max="4" width="15.44140625" customWidth="1"/>
    <col min="5" max="5" width="9.5546875" customWidth="1"/>
    <col min="6" max="7" width="1.6640625" customWidth="1"/>
    <col min="8" max="8" width="32.6640625" customWidth="1"/>
    <col min="9" max="9" width="6.33203125" customWidth="1"/>
    <col min="10" max="10" width="40.109375" customWidth="1"/>
    <col min="11" max="11" width="3.33203125" customWidth="1"/>
    <col min="12" max="12" width="6.109375" style="23" customWidth="1"/>
    <col min="13" max="13" width="2.6640625" style="23" customWidth="1"/>
    <col min="14" max="14" width="4.6640625" style="23" customWidth="1"/>
    <col min="15" max="15" width="11.88671875" style="23" customWidth="1"/>
    <col min="16" max="16" width="6.109375" style="23" customWidth="1"/>
    <col min="17" max="26" width="10.88671875" style="23" customWidth="1"/>
    <col min="27" max="67" width="14.44140625" style="23"/>
  </cols>
  <sheetData>
    <row r="1" spans="1:11" ht="12" customHeight="1" x14ac:dyDescent="0.3">
      <c r="A1" s="237" t="s">
        <v>357</v>
      </c>
      <c r="B1" s="237"/>
      <c r="C1" s="237"/>
      <c r="D1" s="237"/>
      <c r="E1" s="237"/>
      <c r="F1" s="237"/>
      <c r="G1" s="237"/>
      <c r="H1" s="237"/>
      <c r="I1" s="237"/>
      <c r="J1" s="237"/>
      <c r="K1" s="237"/>
    </row>
    <row r="2" spans="1:11" ht="9" customHeight="1" x14ac:dyDescent="0.3">
      <c r="A2" s="237"/>
      <c r="B2" s="237"/>
      <c r="C2" s="237"/>
      <c r="D2" s="237"/>
      <c r="E2" s="237"/>
      <c r="F2" s="237"/>
      <c r="G2" s="237"/>
      <c r="H2" s="237"/>
      <c r="I2" s="237"/>
      <c r="J2" s="237"/>
      <c r="K2" s="237"/>
    </row>
    <row r="3" spans="1:11" ht="26.25" customHeight="1" x14ac:dyDescent="0.3">
      <c r="A3" s="238" t="str">
        <f>'INFO INICIAL'!C2</f>
        <v>NOMBRE PROYECTO</v>
      </c>
      <c r="B3" s="238"/>
      <c r="C3" s="238"/>
      <c r="D3" s="238"/>
      <c r="E3" s="238"/>
      <c r="F3" s="238"/>
      <c r="G3" s="238"/>
      <c r="H3" s="238"/>
      <c r="I3" s="238"/>
      <c r="J3" s="238"/>
      <c r="K3" s="23"/>
    </row>
    <row r="4" spans="1:11" ht="18" customHeight="1" x14ac:dyDescent="0.3">
      <c r="A4" s="239" t="s">
        <v>358</v>
      </c>
      <c r="B4" s="239"/>
      <c r="C4" s="239"/>
      <c r="D4" s="239"/>
      <c r="E4" s="239"/>
      <c r="F4" s="239"/>
      <c r="G4" s="239"/>
      <c r="H4" s="239"/>
      <c r="I4" s="239"/>
      <c r="J4" s="239"/>
      <c r="K4" s="239"/>
    </row>
    <row r="5" spans="1:11" ht="14.25" customHeight="1" x14ac:dyDescent="0.3">
      <c r="A5" s="23"/>
      <c r="B5" s="23"/>
      <c r="C5" s="23"/>
      <c r="D5" s="23"/>
      <c r="E5" s="23"/>
      <c r="F5" s="23"/>
      <c r="G5" s="23"/>
      <c r="H5" s="23"/>
      <c r="I5" s="23"/>
      <c r="J5" s="23"/>
      <c r="K5" s="23"/>
    </row>
    <row r="6" spans="1:11" ht="12.75" customHeight="1" x14ac:dyDescent="0.3">
      <c r="A6" s="240" t="s">
        <v>359</v>
      </c>
      <c r="B6" s="240"/>
      <c r="C6" s="240"/>
      <c r="D6" s="240"/>
      <c r="E6" s="240"/>
      <c r="F6" s="23"/>
      <c r="G6" s="23"/>
      <c r="H6" s="240" t="s">
        <v>360</v>
      </c>
      <c r="I6" s="240"/>
      <c r="J6" s="240"/>
      <c r="K6" s="240"/>
    </row>
    <row r="7" spans="1:11" ht="14.25" customHeight="1" x14ac:dyDescent="0.3">
      <c r="A7" s="23"/>
      <c r="B7" s="23"/>
      <c r="C7" s="23"/>
      <c r="D7" s="23"/>
      <c r="E7" s="23"/>
      <c r="F7" s="23"/>
      <c r="G7" s="23"/>
      <c r="H7" s="23"/>
      <c r="I7" s="23"/>
      <c r="J7" s="23"/>
      <c r="K7" s="23"/>
    </row>
    <row r="8" spans="1:11" ht="14.25" customHeight="1" x14ac:dyDescent="0.3">
      <c r="A8" s="241" t="s">
        <v>361</v>
      </c>
      <c r="B8" s="241"/>
      <c r="C8" s="184"/>
      <c r="D8" s="185">
        <f>'PLAN DE INVERSIÓN'!B6</f>
        <v>0</v>
      </c>
      <c r="E8" s="23"/>
      <c r="F8" s="23"/>
      <c r="G8" s="23"/>
      <c r="H8" s="186" t="s">
        <v>362</v>
      </c>
      <c r="I8" s="187"/>
      <c r="J8" s="242">
        <f>'PREVISIÓN INGRESOS'!O47</f>
        <v>0</v>
      </c>
      <c r="K8" s="242"/>
    </row>
    <row r="9" spans="1:11" ht="14.25" customHeight="1" x14ac:dyDescent="0.3">
      <c r="A9" s="243" t="s">
        <v>363</v>
      </c>
      <c r="B9" s="243"/>
      <c r="C9" s="189"/>
      <c r="D9" s="185">
        <f>'PLAN DE INVERSIÓN'!B27</f>
        <v>0</v>
      </c>
      <c r="E9" s="23"/>
      <c r="F9" s="23"/>
      <c r="G9" s="23"/>
      <c r="H9" s="190" t="s">
        <v>364</v>
      </c>
      <c r="I9" s="191"/>
      <c r="J9" s="244">
        <f>'PREVISIÓN GASTOS'!O116</f>
        <v>0</v>
      </c>
      <c r="K9" s="244"/>
    </row>
    <row r="10" spans="1:11" ht="14.25" customHeight="1" x14ac:dyDescent="0.3">
      <c r="A10" s="188" t="s">
        <v>365</v>
      </c>
      <c r="B10" s="192"/>
      <c r="C10" s="189"/>
      <c r="D10" s="185">
        <f>'PLAN DE INVERSIÓN'!B26+'PLAN DE INVERSIÓN'!B31</f>
        <v>0</v>
      </c>
      <c r="E10" s="23"/>
      <c r="F10" s="23"/>
      <c r="G10" s="23"/>
      <c r="H10" s="193" t="s">
        <v>366</v>
      </c>
      <c r="I10" s="194"/>
      <c r="J10" s="245">
        <f>'P&amp;G'!B39</f>
        <v>0</v>
      </c>
      <c r="K10" s="245"/>
    </row>
    <row r="11" spans="1:11" ht="14.25" customHeight="1" x14ac:dyDescent="0.3">
      <c r="A11" s="246" t="s">
        <v>367</v>
      </c>
      <c r="B11" s="246"/>
      <c r="C11" s="195"/>
      <c r="D11" s="196">
        <f>+D8+D9+D10</f>
        <v>0</v>
      </c>
      <c r="E11" s="23"/>
      <c r="F11" s="23"/>
      <c r="G11" s="23"/>
      <c r="H11" s="23"/>
      <c r="I11" s="23"/>
      <c r="J11" s="23"/>
      <c r="K11" s="23"/>
    </row>
    <row r="12" spans="1:11" ht="14.25" customHeight="1" x14ac:dyDescent="0.3">
      <c r="A12" s="23"/>
      <c r="B12" s="23"/>
      <c r="C12" s="23"/>
      <c r="D12" s="23"/>
      <c r="E12" s="23"/>
      <c r="F12" s="23"/>
      <c r="G12" s="23"/>
      <c r="H12" s="23"/>
      <c r="I12" s="23"/>
      <c r="J12" s="23"/>
      <c r="K12" s="23"/>
    </row>
    <row r="13" spans="1:11" ht="14.25" customHeight="1" x14ac:dyDescent="0.3">
      <c r="A13" s="23"/>
      <c r="B13" s="23"/>
      <c r="C13" s="23"/>
      <c r="D13" s="23"/>
      <c r="E13" s="23"/>
      <c r="F13" s="23"/>
      <c r="G13" s="23"/>
      <c r="H13" s="23"/>
      <c r="I13" s="23"/>
      <c r="J13" s="23"/>
      <c r="K13" s="23"/>
    </row>
    <row r="14" spans="1:11" ht="14.25" customHeight="1" x14ac:dyDescent="0.3">
      <c r="A14" s="23"/>
      <c r="B14" s="23"/>
      <c r="C14" s="23"/>
      <c r="D14" s="23"/>
      <c r="E14" s="23"/>
      <c r="F14" s="23"/>
      <c r="G14" s="23"/>
      <c r="H14" s="186" t="s">
        <v>368</v>
      </c>
      <c r="I14" s="187"/>
      <c r="J14" s="242">
        <f>'PREVISIÓN INGRESOS'!P47</f>
        <v>0</v>
      </c>
      <c r="K14" s="242"/>
    </row>
    <row r="15" spans="1:11" ht="12.75" customHeight="1" x14ac:dyDescent="0.3">
      <c r="A15" s="23"/>
      <c r="B15" s="23"/>
      <c r="C15" s="23"/>
      <c r="D15" s="23"/>
      <c r="E15" s="23"/>
      <c r="F15" s="23"/>
      <c r="G15" s="23"/>
      <c r="H15" s="190" t="s">
        <v>369</v>
      </c>
      <c r="I15" s="191"/>
      <c r="J15" s="244">
        <f>'PREVISIÓN GASTOS'!P116</f>
        <v>0</v>
      </c>
      <c r="K15" s="244"/>
    </row>
    <row r="16" spans="1:11" ht="14.25" customHeight="1" x14ac:dyDescent="0.3">
      <c r="A16" s="247" t="s">
        <v>370</v>
      </c>
      <c r="B16" s="247"/>
      <c r="C16" s="247"/>
      <c r="D16" s="247"/>
      <c r="E16" s="247"/>
      <c r="F16" s="23"/>
      <c r="G16" s="23"/>
      <c r="H16" s="193" t="s">
        <v>366</v>
      </c>
      <c r="I16" s="194"/>
      <c r="J16" s="245">
        <f>'P&amp;G'!D39</f>
        <v>0</v>
      </c>
      <c r="K16" s="245"/>
    </row>
    <row r="17" spans="1:11" ht="14.25" customHeight="1" x14ac:dyDescent="0.3">
      <c r="A17" s="248"/>
      <c r="B17" s="248"/>
      <c r="C17" s="248"/>
      <c r="D17" s="248"/>
      <c r="E17" s="248"/>
      <c r="F17" s="23"/>
      <c r="G17" s="23"/>
      <c r="H17" s="23"/>
      <c r="I17" s="23"/>
      <c r="J17" s="23"/>
      <c r="K17" s="23"/>
    </row>
    <row r="18" spans="1:11" ht="14.25" customHeight="1" x14ac:dyDescent="0.3">
      <c r="A18" s="197" t="s">
        <v>371</v>
      </c>
      <c r="B18" s="198"/>
      <c r="C18" s="199"/>
      <c r="D18" s="200">
        <f>'PLAN DE FINANCIACIÓN'!C6-D19</f>
        <v>0</v>
      </c>
      <c r="E18" s="201" t="e">
        <f>+D18/(D8+D9)</f>
        <v>#DIV/0!</v>
      </c>
      <c r="F18" s="23"/>
      <c r="G18" s="23"/>
      <c r="H18" s="23"/>
      <c r="I18" s="23"/>
      <c r="J18" s="23"/>
      <c r="K18" s="23"/>
    </row>
    <row r="19" spans="1:11" ht="14.25" customHeight="1" x14ac:dyDescent="0.3">
      <c r="A19" s="197" t="s">
        <v>372</v>
      </c>
      <c r="B19" s="198"/>
      <c r="C19" s="199"/>
      <c r="D19" s="202">
        <f>'PLAN DE INVERSIÓN'!B26+'PLAN DE INVERSIÓN'!B31</f>
        <v>0</v>
      </c>
      <c r="E19" s="203"/>
      <c r="F19" s="23"/>
      <c r="G19" s="23"/>
      <c r="H19" s="23"/>
      <c r="I19" s="23"/>
      <c r="J19" s="23"/>
      <c r="K19" s="23"/>
    </row>
    <row r="20" spans="1:11" ht="14.25" customHeight="1" x14ac:dyDescent="0.3">
      <c r="A20" s="204"/>
      <c r="B20" s="199"/>
      <c r="C20" s="199"/>
      <c r="D20" s="205"/>
      <c r="E20" s="203"/>
      <c r="F20" s="23"/>
      <c r="G20" s="23"/>
      <c r="H20" s="186" t="s">
        <v>373</v>
      </c>
      <c r="I20" s="187"/>
      <c r="J20" s="242">
        <f>'PREVISIÓN INGRESOS'!Q47</f>
        <v>0</v>
      </c>
      <c r="K20" s="242"/>
    </row>
    <row r="21" spans="1:11" ht="14.25" customHeight="1" x14ac:dyDescent="0.3">
      <c r="A21" s="197" t="s">
        <v>374</v>
      </c>
      <c r="B21" s="198"/>
      <c r="C21" s="199"/>
      <c r="D21" s="202">
        <f>D22+D23+D24</f>
        <v>0</v>
      </c>
      <c r="E21" s="203" t="e">
        <f>+D21/(D8+D9)</f>
        <v>#DIV/0!</v>
      </c>
      <c r="F21" s="23"/>
      <c r="G21" s="23"/>
      <c r="H21" s="190" t="s">
        <v>375</v>
      </c>
      <c r="I21" s="191"/>
      <c r="J21" s="244">
        <f>'PREVISIÓN GASTOS'!Q116</f>
        <v>0</v>
      </c>
      <c r="K21" s="244"/>
    </row>
    <row r="22" spans="1:11" ht="14.25" customHeight="1" x14ac:dyDescent="0.3">
      <c r="A22" s="206" t="s">
        <v>376</v>
      </c>
      <c r="B22" s="192"/>
      <c r="C22" s="199"/>
      <c r="D22" s="205">
        <f>'PLAN DE FINANCIACIÓN'!C8</f>
        <v>0</v>
      </c>
      <c r="E22" s="203" t="e">
        <f>+D22/(D8+D9)</f>
        <v>#DIV/0!</v>
      </c>
      <c r="F22" s="23"/>
      <c r="G22" s="23"/>
      <c r="H22" s="193" t="s">
        <v>366</v>
      </c>
      <c r="I22" s="194"/>
      <c r="J22" s="245">
        <f>'P&amp;G'!F39</f>
        <v>0</v>
      </c>
      <c r="K22" s="245"/>
    </row>
    <row r="23" spans="1:11" ht="14.25" customHeight="1" x14ac:dyDescent="0.3">
      <c r="A23" s="206" t="s">
        <v>377</v>
      </c>
      <c r="B23" s="192"/>
      <c r="C23" s="199"/>
      <c r="D23" s="205">
        <f>'PLAN DE FINANCIACIÓN'!C11+'PLAN DE FINANCIACIÓN'!C12</f>
        <v>0</v>
      </c>
      <c r="E23" s="203" t="e">
        <f>+D23/(D8+D9)</f>
        <v>#DIV/0!</v>
      </c>
      <c r="F23" s="23"/>
      <c r="G23" s="23"/>
      <c r="H23" s="23"/>
      <c r="I23" s="23"/>
      <c r="J23" s="23"/>
      <c r="K23" s="23"/>
    </row>
    <row r="24" spans="1:11" ht="14.25" customHeight="1" x14ac:dyDescent="0.3">
      <c r="A24" s="206" t="s">
        <v>378</v>
      </c>
      <c r="B24" s="192"/>
      <c r="C24" s="199"/>
      <c r="D24" s="205">
        <f>'PLAN DE FINANCIACIÓN'!C13</f>
        <v>0</v>
      </c>
      <c r="E24" s="203" t="e">
        <f>+D24/(D8+D9)</f>
        <v>#DIV/0!</v>
      </c>
      <c r="F24" s="23"/>
      <c r="G24" s="23"/>
      <c r="H24" s="23"/>
      <c r="I24" s="23"/>
      <c r="J24" s="23"/>
      <c r="K24" s="23"/>
    </row>
    <row r="25" spans="1:11" ht="14.25" customHeight="1" x14ac:dyDescent="0.3">
      <c r="A25" s="193" t="s">
        <v>379</v>
      </c>
      <c r="B25" s="194"/>
      <c r="C25" s="194"/>
      <c r="D25" s="202">
        <f>D18+D19+D21</f>
        <v>0</v>
      </c>
      <c r="E25" s="207"/>
      <c r="F25" s="23"/>
      <c r="G25" s="23"/>
      <c r="H25" s="23"/>
      <c r="I25" s="23"/>
      <c r="J25" s="23"/>
      <c r="K25" s="23"/>
    </row>
    <row r="26" spans="1:11" s="23" customFormat="1" ht="12.75" customHeight="1" x14ac:dyDescent="0.3"/>
    <row r="27" spans="1:11" s="23" customFormat="1" ht="14.25" customHeight="1" x14ac:dyDescent="0.3"/>
    <row r="28" spans="1:11" ht="14.25" customHeight="1" x14ac:dyDescent="0.3">
      <c r="A28" s="247" t="s">
        <v>380</v>
      </c>
      <c r="B28" s="247"/>
      <c r="C28" s="247"/>
      <c r="D28" s="247"/>
      <c r="E28" s="247"/>
      <c r="F28" s="23"/>
      <c r="G28" s="23"/>
      <c r="H28" s="23"/>
      <c r="I28" s="23"/>
      <c r="J28" s="23"/>
      <c r="K28" s="23"/>
    </row>
    <row r="29" spans="1:11" ht="14.25" customHeight="1" x14ac:dyDescent="0.3">
      <c r="A29" s="249"/>
      <c r="B29" s="249"/>
      <c r="C29" s="249"/>
      <c r="D29" s="249"/>
      <c r="E29" s="249"/>
      <c r="F29" s="23"/>
      <c r="G29" s="23"/>
      <c r="H29" s="23"/>
      <c r="I29" s="23"/>
      <c r="J29" s="23"/>
      <c r="K29" s="23"/>
    </row>
    <row r="30" spans="1:11" ht="14.25" customHeight="1" x14ac:dyDescent="0.3">
      <c r="A30" s="250" t="s">
        <v>90</v>
      </c>
      <c r="B30" s="250"/>
      <c r="C30" s="251">
        <f>'PLAN DE FINANCIACIÓN'!B24</f>
        <v>0</v>
      </c>
      <c r="D30" s="251"/>
      <c r="E30" s="251"/>
      <c r="F30" s="23"/>
      <c r="G30" s="23"/>
      <c r="H30" s="23"/>
      <c r="I30" s="23"/>
      <c r="J30" s="23"/>
      <c r="K30" s="23"/>
    </row>
    <row r="31" spans="1:11" ht="14.25" customHeight="1" x14ac:dyDescent="0.3">
      <c r="A31" s="252" t="s">
        <v>381</v>
      </c>
      <c r="B31" s="252"/>
      <c r="C31" s="253">
        <f>'PLAN DE FINANCIACIÓN'!B43+'PLAN DE FINANCIACIÓN'!B56+'PLAN DE FINANCIACIÓN'!B69+'PLAN DE FINANCIACIÓN'!B82+'PLAN DE FINANCIACIÓN'!B95+'PLAN DE FINANCIACIÓN'!B108+'PLAN DE FINANCIACIÓN'!B121</f>
        <v>0</v>
      </c>
      <c r="D31" s="253"/>
      <c r="E31" s="253"/>
      <c r="F31" s="23"/>
      <c r="G31" s="23"/>
      <c r="H31" s="23"/>
      <c r="I31" s="23"/>
      <c r="J31" s="23"/>
      <c r="K31" s="23"/>
    </row>
    <row r="32" spans="1:11" ht="14.25" customHeight="1" x14ac:dyDescent="0.3">
      <c r="A32" s="252" t="s">
        <v>382</v>
      </c>
      <c r="B32" s="252"/>
      <c r="C32" s="253">
        <f>'PLAN DE FINANCIACIÓN'!C43+'PLAN DE FINANCIACIÓN'!C56+'PLAN DE FINANCIACIÓN'!C69+'PLAN DE FINANCIACIÓN'!C82+'PLAN DE FINANCIACIÓN'!C95+'PLAN DE FINANCIACIÓN'!C108+'PLAN DE FINANCIACIÓN'!C121</f>
        <v>0</v>
      </c>
      <c r="D32" s="253"/>
      <c r="E32" s="253"/>
      <c r="F32" s="23"/>
      <c r="G32" s="23"/>
      <c r="H32" s="23"/>
      <c r="I32" s="23"/>
      <c r="J32" s="23"/>
      <c r="K32" s="23"/>
    </row>
    <row r="33" spans="1:11" ht="14.25" customHeight="1" x14ac:dyDescent="0.3">
      <c r="A33" s="250" t="s">
        <v>105</v>
      </c>
      <c r="B33" s="250"/>
      <c r="C33" s="254">
        <f>'PLAN DE FINANCIACIÓN'!B28</f>
        <v>0</v>
      </c>
      <c r="D33" s="254"/>
      <c r="E33" s="254"/>
      <c r="F33" s="23"/>
      <c r="G33" s="23"/>
      <c r="H33" s="23"/>
      <c r="I33" s="23"/>
      <c r="J33" s="23"/>
      <c r="K33" s="23"/>
    </row>
    <row r="34" spans="1:11" ht="14.25" customHeight="1" x14ac:dyDescent="0.3">
      <c r="A34" s="252" t="s">
        <v>383</v>
      </c>
      <c r="B34" s="252"/>
      <c r="C34" s="255">
        <f>'PLAN DE FINANCIACIÓN'!B26</f>
        <v>0</v>
      </c>
      <c r="D34" s="255"/>
      <c r="E34" s="255"/>
      <c r="F34" s="23"/>
      <c r="G34" s="23"/>
      <c r="H34" s="23"/>
      <c r="I34" s="23"/>
      <c r="J34" s="23"/>
      <c r="K34" s="23"/>
    </row>
    <row r="35" spans="1:11" ht="14.25" customHeight="1" x14ac:dyDescent="0.3">
      <c r="A35" s="256" t="s">
        <v>384</v>
      </c>
      <c r="B35" s="256"/>
      <c r="C35" s="257">
        <f>'PLAN DE FINANCIACIÓN'!B25*12</f>
        <v>0</v>
      </c>
      <c r="D35" s="257"/>
      <c r="E35" s="257"/>
      <c r="F35" s="23"/>
      <c r="G35" s="23"/>
      <c r="H35" s="23"/>
      <c r="I35" s="23"/>
      <c r="J35" s="23"/>
      <c r="K35" s="23"/>
    </row>
    <row r="36" spans="1:11" s="23" customFormat="1" ht="14.25" customHeight="1" x14ac:dyDescent="0.3"/>
    <row r="37" spans="1:11" s="23" customFormat="1" ht="14.25" customHeight="1" x14ac:dyDescent="0.3"/>
    <row r="38" spans="1:11" s="23" customFormat="1" ht="14.25" customHeight="1" x14ac:dyDescent="0.3"/>
    <row r="39" spans="1:11" s="23" customFormat="1" ht="14.25" customHeight="1" x14ac:dyDescent="0.3"/>
    <row r="40" spans="1:11" s="23" customFormat="1" ht="14.25" customHeight="1" x14ac:dyDescent="0.3"/>
    <row r="41" spans="1:11" s="23" customFormat="1" ht="14.25" customHeight="1" x14ac:dyDescent="0.3"/>
    <row r="42" spans="1:11" s="23" customFormat="1" ht="14.25" customHeight="1" x14ac:dyDescent="0.3"/>
    <row r="43" spans="1:11" s="23" customFormat="1" ht="14.25" customHeight="1" x14ac:dyDescent="0.3"/>
    <row r="44" spans="1:11" s="23" customFormat="1" ht="14.25" customHeight="1" x14ac:dyDescent="0.3"/>
    <row r="45" spans="1:11" s="23" customFormat="1" ht="14.25" customHeight="1" x14ac:dyDescent="0.3"/>
    <row r="46" spans="1:11" s="23" customFormat="1" ht="14.25" customHeight="1" x14ac:dyDescent="0.3"/>
    <row r="47" spans="1:11" s="23" customFormat="1" ht="14.25" customHeight="1" x14ac:dyDescent="0.3"/>
    <row r="48" spans="1:11" s="23" customFormat="1" ht="14.25" customHeight="1" x14ac:dyDescent="0.3"/>
    <row r="49" s="23" customFormat="1" ht="14.25" customHeight="1" x14ac:dyDescent="0.3"/>
    <row r="50" s="23" customFormat="1" ht="14.25" customHeight="1" x14ac:dyDescent="0.3"/>
    <row r="51" s="23" customFormat="1" ht="14.25" customHeight="1" x14ac:dyDescent="0.3"/>
    <row r="52" s="23" customFormat="1" ht="14.25" customHeight="1" x14ac:dyDescent="0.3"/>
    <row r="53" s="23" customFormat="1" ht="14.25" customHeight="1" x14ac:dyDescent="0.3"/>
    <row r="54" s="23" customFormat="1" ht="14.25" customHeight="1" x14ac:dyDescent="0.3"/>
    <row r="55" s="23" customFormat="1" ht="14.25" customHeight="1" x14ac:dyDescent="0.3"/>
    <row r="56" s="23" customFormat="1" ht="14.25" customHeight="1" x14ac:dyDescent="0.3"/>
    <row r="57" s="23" customFormat="1" ht="14.25" customHeight="1" x14ac:dyDescent="0.3"/>
    <row r="58" s="23" customFormat="1" ht="14.25" customHeight="1" x14ac:dyDescent="0.3"/>
    <row r="59" s="23" customFormat="1" ht="14.25" customHeight="1" x14ac:dyDescent="0.3"/>
    <row r="60" s="23" customFormat="1" ht="14.25" customHeight="1" x14ac:dyDescent="0.3"/>
    <row r="61" s="23" customFormat="1" ht="14.25" customHeight="1" x14ac:dyDescent="0.3"/>
    <row r="62" s="23" customFormat="1" ht="14.25" customHeight="1" x14ac:dyDescent="0.3"/>
    <row r="63" s="23" customFormat="1" ht="14.25" customHeight="1" x14ac:dyDescent="0.3"/>
    <row r="64" s="23" customFormat="1" ht="14.25" customHeight="1" x14ac:dyDescent="0.3"/>
    <row r="65" s="23" customFormat="1" ht="14.25" customHeight="1" x14ac:dyDescent="0.3"/>
    <row r="66" s="23" customFormat="1" ht="14.25" customHeight="1" x14ac:dyDescent="0.3"/>
    <row r="67" s="23" customFormat="1" ht="14.25" customHeight="1" x14ac:dyDescent="0.3"/>
    <row r="68" s="23" customFormat="1" ht="14.25" customHeight="1" x14ac:dyDescent="0.3"/>
    <row r="69" s="23" customFormat="1" ht="14.25" customHeight="1" x14ac:dyDescent="0.3"/>
    <row r="70" s="23" customFormat="1" ht="14.25" customHeight="1" x14ac:dyDescent="0.3"/>
    <row r="71" s="23" customFormat="1" ht="14.25" customHeight="1" x14ac:dyDescent="0.3"/>
    <row r="72" s="23" customFormat="1" ht="14.25" customHeight="1" x14ac:dyDescent="0.3"/>
    <row r="73" s="23" customFormat="1" ht="14.25" customHeight="1" x14ac:dyDescent="0.3"/>
    <row r="74" s="23" customFormat="1" ht="14.25" customHeight="1" x14ac:dyDescent="0.3"/>
    <row r="75" s="23" customFormat="1" ht="14.25" customHeight="1" x14ac:dyDescent="0.3"/>
    <row r="76" s="23" customFormat="1" ht="14.25" customHeight="1" x14ac:dyDescent="0.3"/>
    <row r="77" s="23" customFormat="1" ht="14.25" customHeight="1" x14ac:dyDescent="0.3"/>
    <row r="78" s="23" customFormat="1" ht="14.25" customHeight="1" x14ac:dyDescent="0.3"/>
    <row r="79" s="23" customFormat="1" ht="14.25" customHeight="1" x14ac:dyDescent="0.3"/>
    <row r="80" s="23" customFormat="1" ht="14.25" customHeight="1" x14ac:dyDescent="0.3"/>
    <row r="81" s="23" customFormat="1" ht="14.25" customHeight="1" x14ac:dyDescent="0.3"/>
    <row r="82" s="23" customFormat="1" ht="14.25" customHeight="1" x14ac:dyDescent="0.3"/>
    <row r="83" s="23" customFormat="1" ht="14.25" customHeight="1" x14ac:dyDescent="0.3"/>
    <row r="84" s="23" customFormat="1" ht="14.25" customHeight="1" x14ac:dyDescent="0.3"/>
    <row r="85" s="23" customFormat="1" ht="14.25" customHeight="1" x14ac:dyDescent="0.3"/>
    <row r="86" s="23" customFormat="1" ht="14.25" customHeight="1" x14ac:dyDescent="0.3"/>
    <row r="87" s="23" customFormat="1" ht="14.25" customHeight="1" x14ac:dyDescent="0.3"/>
    <row r="88" s="23" customFormat="1" ht="14.25" customHeight="1" x14ac:dyDescent="0.3"/>
    <row r="89" s="23" customFormat="1" ht="14.25" customHeight="1" x14ac:dyDescent="0.3"/>
    <row r="90" s="23" customFormat="1" ht="14.25" customHeight="1" x14ac:dyDescent="0.3"/>
    <row r="91" s="23" customFormat="1" ht="14.25" customHeight="1" x14ac:dyDescent="0.3"/>
    <row r="92" s="23" customFormat="1" ht="14.25" customHeight="1" x14ac:dyDescent="0.3"/>
    <row r="93" s="23" customFormat="1" ht="14.25" customHeight="1" x14ac:dyDescent="0.3"/>
    <row r="94" s="23" customFormat="1" ht="14.25" customHeight="1" x14ac:dyDescent="0.3"/>
    <row r="95" s="23" customFormat="1" ht="14.25" customHeight="1" x14ac:dyDescent="0.3"/>
    <row r="96" s="23" customFormat="1" ht="14.25" customHeight="1" x14ac:dyDescent="0.3"/>
    <row r="97" s="23" customFormat="1" ht="14.25" customHeight="1" x14ac:dyDescent="0.3"/>
    <row r="98" s="23" customFormat="1" ht="14.25" customHeight="1" x14ac:dyDescent="0.3"/>
    <row r="99" s="23" customFormat="1" ht="14.25" customHeight="1" x14ac:dyDescent="0.3"/>
    <row r="100" s="23" customFormat="1" ht="14.25" customHeight="1" x14ac:dyDescent="0.3"/>
    <row r="101" s="23" customFormat="1" ht="14.25" customHeight="1" x14ac:dyDescent="0.3"/>
    <row r="102" s="23" customFormat="1" ht="14.25" customHeight="1" x14ac:dyDescent="0.3"/>
    <row r="103" s="23" customFormat="1" ht="14.25" customHeight="1" x14ac:dyDescent="0.3"/>
    <row r="104" s="23" customFormat="1" ht="14.25" customHeight="1" x14ac:dyDescent="0.3"/>
    <row r="105" s="23" customFormat="1" ht="14.25" customHeight="1" x14ac:dyDescent="0.3"/>
    <row r="106" s="23" customFormat="1" ht="14.25" customHeight="1" x14ac:dyDescent="0.3"/>
    <row r="107" s="23" customFormat="1" ht="14.25" customHeight="1" x14ac:dyDescent="0.3"/>
    <row r="108" s="23" customFormat="1" ht="14.25" customHeight="1" x14ac:dyDescent="0.3"/>
    <row r="109" s="23" customFormat="1" ht="14.25" customHeight="1" x14ac:dyDescent="0.3"/>
    <row r="110" s="23" customFormat="1" ht="14.25" customHeight="1" x14ac:dyDescent="0.3"/>
    <row r="111" s="23" customFormat="1" ht="14.25" customHeight="1" x14ac:dyDescent="0.3"/>
    <row r="112" s="23" customFormat="1" ht="14.25" customHeight="1" x14ac:dyDescent="0.3"/>
    <row r="113" s="23" customFormat="1" ht="14.25" customHeight="1" x14ac:dyDescent="0.3"/>
    <row r="114" s="23" customFormat="1" ht="14.25" customHeight="1" x14ac:dyDescent="0.3"/>
    <row r="115" s="23" customFormat="1" ht="14.25" customHeight="1" x14ac:dyDescent="0.3"/>
    <row r="116" s="23" customFormat="1" ht="14.25" customHeight="1" x14ac:dyDescent="0.3"/>
    <row r="117" s="23" customFormat="1" ht="14.25" customHeight="1" x14ac:dyDescent="0.3"/>
    <row r="118" s="23" customFormat="1" ht="14.25" customHeight="1" x14ac:dyDescent="0.3"/>
    <row r="119" s="23" customFormat="1" ht="14.25" customHeight="1" x14ac:dyDescent="0.3"/>
    <row r="120" s="23" customFormat="1" ht="14.25" customHeight="1" x14ac:dyDescent="0.3"/>
    <row r="121" s="23" customFormat="1" ht="14.25" customHeight="1" x14ac:dyDescent="0.3"/>
    <row r="122" s="23" customFormat="1" ht="14.25" customHeight="1" x14ac:dyDescent="0.3"/>
    <row r="123" s="23" customFormat="1" ht="14.25" customHeight="1" x14ac:dyDescent="0.3"/>
    <row r="124" s="23" customFormat="1" ht="14.25" customHeight="1" x14ac:dyDescent="0.3"/>
    <row r="125" s="23" customFormat="1" ht="14.25" customHeight="1" x14ac:dyDescent="0.3"/>
    <row r="126" s="23" customFormat="1" ht="14.25" customHeight="1" x14ac:dyDescent="0.3"/>
    <row r="127" s="23" customFormat="1" ht="14.25" customHeight="1" x14ac:dyDescent="0.3"/>
    <row r="128" s="23" customFormat="1" ht="14.25" customHeight="1" x14ac:dyDescent="0.3"/>
    <row r="129" spans="1:11" s="23" customFormat="1" ht="14.25" customHeight="1" x14ac:dyDescent="0.3"/>
    <row r="130" spans="1:11" s="23" customFormat="1" ht="14.25" customHeight="1" x14ac:dyDescent="0.3"/>
    <row r="131" spans="1:11" s="23" customFormat="1" ht="14.25" customHeight="1" x14ac:dyDescent="0.3"/>
    <row r="132" spans="1:11" s="23" customFormat="1" ht="14.25" customHeight="1" x14ac:dyDescent="0.3"/>
    <row r="133" spans="1:11" s="23" customFormat="1" ht="14.25" customHeight="1" x14ac:dyDescent="0.3"/>
    <row r="134" spans="1:11" s="23" customFormat="1" ht="14.25" customHeight="1" x14ac:dyDescent="0.3"/>
    <row r="135" spans="1:11" ht="14.25" customHeight="1" x14ac:dyDescent="0.3">
      <c r="A135" s="208"/>
      <c r="B135" s="208"/>
      <c r="C135" s="208"/>
      <c r="D135" s="209"/>
      <c r="E135" s="208"/>
      <c r="F135" s="208"/>
      <c r="G135" s="208"/>
      <c r="H135" s="208"/>
      <c r="I135" s="208"/>
      <c r="J135" s="208"/>
      <c r="K135" s="208"/>
    </row>
    <row r="136" spans="1:11" ht="14.25" customHeight="1" x14ac:dyDescent="0.3">
      <c r="A136" s="208"/>
      <c r="B136" s="208"/>
      <c r="C136" s="208"/>
      <c r="D136" s="209"/>
      <c r="E136" s="208"/>
      <c r="F136" s="208"/>
      <c r="G136" s="208"/>
      <c r="H136" s="208"/>
      <c r="I136" s="208"/>
      <c r="J136" s="208"/>
      <c r="K136" s="208"/>
    </row>
    <row r="137" spans="1:11" ht="14.25" customHeight="1" x14ac:dyDescent="0.3">
      <c r="A137" s="208"/>
      <c r="B137" s="208"/>
      <c r="C137" s="208"/>
      <c r="D137" s="209"/>
      <c r="E137" s="208"/>
      <c r="F137" s="208"/>
      <c r="G137" s="208"/>
      <c r="H137" s="208"/>
      <c r="I137" s="208"/>
      <c r="J137" s="208"/>
      <c r="K137" s="208"/>
    </row>
    <row r="138" spans="1:11" ht="14.25" customHeight="1" x14ac:dyDescent="0.3">
      <c r="A138" s="208"/>
      <c r="B138" s="208"/>
      <c r="C138" s="208"/>
      <c r="D138" s="209"/>
      <c r="E138" s="208"/>
      <c r="F138" s="208"/>
      <c r="G138" s="208"/>
      <c r="H138" s="208"/>
      <c r="I138" s="208"/>
      <c r="J138" s="208"/>
      <c r="K138" s="208"/>
    </row>
    <row r="139" spans="1:11" ht="14.25" customHeight="1" x14ac:dyDescent="0.3">
      <c r="A139" s="208"/>
      <c r="B139" s="208"/>
      <c r="C139" s="208"/>
      <c r="D139" s="209"/>
      <c r="E139" s="208"/>
      <c r="F139" s="208"/>
      <c r="G139" s="208"/>
      <c r="H139" s="208"/>
      <c r="I139" s="208"/>
      <c r="J139" s="208"/>
      <c r="K139" s="208"/>
    </row>
    <row r="140" spans="1:11" ht="14.25" customHeight="1" x14ac:dyDescent="0.3">
      <c r="A140" s="208"/>
      <c r="B140" s="208"/>
      <c r="C140" s="208"/>
      <c r="D140" s="209"/>
      <c r="E140" s="208"/>
      <c r="F140" s="208"/>
      <c r="G140" s="208"/>
      <c r="H140" s="208"/>
      <c r="I140" s="208"/>
      <c r="J140" s="208"/>
      <c r="K140" s="208"/>
    </row>
    <row r="141" spans="1:11" ht="14.25" customHeight="1" x14ac:dyDescent="0.3">
      <c r="A141" s="208"/>
      <c r="B141" s="208"/>
      <c r="C141" s="208"/>
      <c r="D141" s="209"/>
      <c r="E141" s="208"/>
      <c r="F141" s="208"/>
      <c r="G141" s="208"/>
      <c r="H141" s="208"/>
      <c r="I141" s="208"/>
      <c r="J141" s="208"/>
      <c r="K141" s="208"/>
    </row>
    <row r="142" spans="1:11" ht="14.25" customHeight="1" x14ac:dyDescent="0.3">
      <c r="A142" s="208"/>
      <c r="B142" s="208"/>
      <c r="C142" s="208"/>
      <c r="D142" s="209"/>
      <c r="E142" s="208"/>
      <c r="F142" s="208"/>
      <c r="G142" s="208"/>
      <c r="H142" s="208"/>
      <c r="I142" s="208"/>
      <c r="J142" s="208"/>
      <c r="K142" s="208"/>
    </row>
    <row r="143" spans="1:11" ht="14.25" customHeight="1" x14ac:dyDescent="0.3">
      <c r="A143" s="208"/>
      <c r="B143" s="208"/>
      <c r="C143" s="208"/>
      <c r="D143" s="209"/>
      <c r="E143" s="208"/>
      <c r="F143" s="208"/>
      <c r="G143" s="208"/>
      <c r="H143" s="208"/>
      <c r="I143" s="208"/>
      <c r="J143" s="208"/>
      <c r="K143" s="208"/>
    </row>
    <row r="144" spans="1:11" ht="14.25" customHeight="1" x14ac:dyDescent="0.3">
      <c r="A144" s="208"/>
      <c r="B144" s="208"/>
      <c r="C144" s="208"/>
      <c r="D144" s="209"/>
      <c r="E144" s="208"/>
      <c r="F144" s="208"/>
      <c r="G144" s="208"/>
      <c r="H144" s="208"/>
      <c r="I144" s="208"/>
      <c r="J144" s="208"/>
      <c r="K144" s="208"/>
    </row>
    <row r="145" spans="1:11" ht="14.25" customHeight="1" x14ac:dyDescent="0.3">
      <c r="A145" s="208"/>
      <c r="B145" s="208"/>
      <c r="C145" s="208"/>
      <c r="D145" s="209"/>
      <c r="E145" s="208"/>
      <c r="F145" s="208"/>
      <c r="G145" s="208"/>
      <c r="H145" s="208"/>
      <c r="I145" s="208"/>
      <c r="J145" s="208"/>
      <c r="K145" s="208"/>
    </row>
    <row r="146" spans="1:11" ht="14.25" customHeight="1" x14ac:dyDescent="0.3">
      <c r="A146" s="208"/>
      <c r="B146" s="208"/>
      <c r="C146" s="208"/>
      <c r="D146" s="209"/>
      <c r="E146" s="208"/>
      <c r="F146" s="208"/>
      <c r="G146" s="208"/>
      <c r="H146" s="208"/>
      <c r="I146" s="208"/>
      <c r="J146" s="208"/>
      <c r="K146" s="208"/>
    </row>
    <row r="147" spans="1:11" ht="14.25" customHeight="1" x14ac:dyDescent="0.3">
      <c r="A147" s="208"/>
      <c r="B147" s="208"/>
      <c r="C147" s="208"/>
      <c r="D147" s="209"/>
      <c r="E147" s="208"/>
      <c r="F147" s="208"/>
      <c r="G147" s="208"/>
      <c r="H147" s="208"/>
      <c r="I147" s="208"/>
      <c r="J147" s="208"/>
      <c r="K147" s="208"/>
    </row>
    <row r="148" spans="1:11" ht="14.25" customHeight="1" x14ac:dyDescent="0.3">
      <c r="A148" s="208"/>
      <c r="B148" s="208"/>
      <c r="C148" s="208"/>
      <c r="D148" s="209"/>
      <c r="E148" s="208"/>
      <c r="F148" s="208"/>
      <c r="G148" s="208"/>
      <c r="H148" s="208"/>
      <c r="I148" s="208"/>
      <c r="J148" s="208"/>
      <c r="K148" s="208"/>
    </row>
    <row r="149" spans="1:11" ht="14.25" customHeight="1" x14ac:dyDescent="0.3">
      <c r="A149" s="208"/>
      <c r="B149" s="208"/>
      <c r="C149" s="208"/>
      <c r="D149" s="209"/>
      <c r="E149" s="208"/>
      <c r="F149" s="208"/>
      <c r="G149" s="208"/>
      <c r="H149" s="208"/>
      <c r="I149" s="208"/>
      <c r="J149" s="208"/>
      <c r="K149" s="208"/>
    </row>
    <row r="150" spans="1:11" ht="14.25" customHeight="1" x14ac:dyDescent="0.3">
      <c r="A150" s="208"/>
      <c r="B150" s="208"/>
      <c r="C150" s="208"/>
      <c r="D150" s="209"/>
      <c r="E150" s="208"/>
      <c r="F150" s="208"/>
      <c r="G150" s="208"/>
      <c r="H150" s="208"/>
      <c r="I150" s="208"/>
      <c r="J150" s="208"/>
      <c r="K150" s="208"/>
    </row>
    <row r="151" spans="1:11" ht="14.25" customHeight="1" x14ac:dyDescent="0.3">
      <c r="A151" s="208"/>
      <c r="B151" s="208"/>
      <c r="C151" s="208"/>
      <c r="D151" s="209"/>
      <c r="E151" s="208"/>
      <c r="F151" s="208"/>
      <c r="G151" s="208"/>
      <c r="H151" s="208"/>
      <c r="I151" s="208"/>
      <c r="J151" s="208"/>
      <c r="K151" s="208"/>
    </row>
    <row r="152" spans="1:11" ht="14.25" customHeight="1" x14ac:dyDescent="0.3">
      <c r="A152" s="208"/>
      <c r="B152" s="208"/>
      <c r="C152" s="208"/>
      <c r="D152" s="209"/>
      <c r="E152" s="208"/>
      <c r="F152" s="208"/>
      <c r="G152" s="208"/>
      <c r="H152" s="208"/>
      <c r="I152" s="208"/>
      <c r="J152" s="208"/>
      <c r="K152" s="208"/>
    </row>
    <row r="153" spans="1:11" ht="14.25" customHeight="1" x14ac:dyDescent="0.3">
      <c r="A153" s="208"/>
      <c r="B153" s="208"/>
      <c r="C153" s="208"/>
      <c r="D153" s="209"/>
      <c r="E153" s="208"/>
      <c r="F153" s="208"/>
      <c r="G153" s="208"/>
      <c r="H153" s="208"/>
      <c r="I153" s="208"/>
      <c r="J153" s="208"/>
      <c r="K153" s="208"/>
    </row>
    <row r="154" spans="1:11" ht="14.25" customHeight="1" x14ac:dyDescent="0.3">
      <c r="A154" s="208"/>
      <c r="B154" s="208"/>
      <c r="C154" s="208"/>
      <c r="D154" s="209"/>
      <c r="E154" s="208"/>
      <c r="F154" s="208"/>
      <c r="G154" s="208"/>
      <c r="H154" s="208"/>
      <c r="I154" s="208"/>
      <c r="J154" s="208"/>
      <c r="K154" s="208"/>
    </row>
    <row r="155" spans="1:11" ht="14.25" customHeight="1" x14ac:dyDescent="0.3">
      <c r="A155" s="208"/>
      <c r="B155" s="208"/>
      <c r="C155" s="208"/>
      <c r="D155" s="209"/>
      <c r="E155" s="208"/>
      <c r="F155" s="208"/>
      <c r="G155" s="208"/>
      <c r="H155" s="208"/>
      <c r="I155" s="208"/>
      <c r="J155" s="208"/>
      <c r="K155" s="208"/>
    </row>
    <row r="156" spans="1:11" ht="14.25" customHeight="1" x14ac:dyDescent="0.3">
      <c r="A156" s="208"/>
      <c r="B156" s="208"/>
      <c r="C156" s="208"/>
      <c r="D156" s="209"/>
      <c r="E156" s="208"/>
      <c r="F156" s="208"/>
      <c r="G156" s="208"/>
      <c r="H156" s="208"/>
      <c r="I156" s="208"/>
      <c r="J156" s="208"/>
      <c r="K156" s="208"/>
    </row>
    <row r="157" spans="1:11" ht="14.25" customHeight="1" x14ac:dyDescent="0.3">
      <c r="A157" s="208"/>
      <c r="B157" s="208"/>
      <c r="C157" s="208"/>
      <c r="D157" s="209"/>
      <c r="E157" s="208"/>
      <c r="F157" s="208"/>
      <c r="G157" s="208"/>
      <c r="H157" s="208"/>
      <c r="I157" s="208"/>
      <c r="J157" s="208"/>
      <c r="K157" s="208"/>
    </row>
    <row r="158" spans="1:11" ht="14.25" customHeight="1" x14ac:dyDescent="0.3">
      <c r="A158" s="208"/>
      <c r="B158" s="208"/>
      <c r="C158" s="208"/>
      <c r="D158" s="209"/>
      <c r="E158" s="208"/>
      <c r="F158" s="208"/>
      <c r="G158" s="208"/>
      <c r="H158" s="208"/>
      <c r="I158" s="208"/>
      <c r="J158" s="208"/>
      <c r="K158" s="208"/>
    </row>
    <row r="159" spans="1:11" ht="14.25" customHeight="1" x14ac:dyDescent="0.3">
      <c r="A159" s="208"/>
      <c r="B159" s="208"/>
      <c r="C159" s="208"/>
      <c r="D159" s="209"/>
      <c r="E159" s="208"/>
      <c r="F159" s="208"/>
      <c r="G159" s="208"/>
      <c r="H159" s="208"/>
      <c r="I159" s="208"/>
      <c r="J159" s="208"/>
      <c r="K159" s="208"/>
    </row>
    <row r="160" spans="1:11" ht="14.25" customHeight="1" x14ac:dyDescent="0.3">
      <c r="A160" s="208"/>
      <c r="B160" s="208"/>
      <c r="C160" s="208"/>
      <c r="D160" s="209"/>
      <c r="E160" s="208"/>
      <c r="F160" s="208"/>
      <c r="G160" s="208"/>
      <c r="H160" s="208"/>
      <c r="I160" s="208"/>
      <c r="J160" s="208"/>
      <c r="K160" s="208"/>
    </row>
    <row r="161" spans="1:11" ht="14.25" customHeight="1" x14ac:dyDescent="0.3">
      <c r="A161" s="208"/>
      <c r="B161" s="208"/>
      <c r="C161" s="208"/>
      <c r="D161" s="209"/>
      <c r="E161" s="208"/>
      <c r="F161" s="208"/>
      <c r="G161" s="208"/>
      <c r="H161" s="208"/>
      <c r="I161" s="208"/>
      <c r="J161" s="208"/>
      <c r="K161" s="208"/>
    </row>
    <row r="162" spans="1:11" ht="14.25" customHeight="1" x14ac:dyDescent="0.3">
      <c r="A162" s="208"/>
      <c r="B162" s="208"/>
      <c r="C162" s="208"/>
      <c r="D162" s="209"/>
      <c r="E162" s="208"/>
    </row>
    <row r="163" spans="1:11" ht="14.25" customHeight="1" x14ac:dyDescent="0.3">
      <c r="A163" s="208"/>
      <c r="B163" s="208"/>
      <c r="C163" s="208"/>
      <c r="D163" s="209"/>
      <c r="E163" s="208"/>
    </row>
    <row r="164" spans="1:11" ht="14.25" customHeight="1" x14ac:dyDescent="0.3"/>
    <row r="165" spans="1:11" ht="14.25" customHeight="1" x14ac:dyDescent="0.3"/>
    <row r="166" spans="1:11" ht="14.25" customHeight="1" x14ac:dyDescent="0.3"/>
    <row r="167" spans="1:11" ht="14.25" customHeight="1" x14ac:dyDescent="0.3"/>
    <row r="168" spans="1:11" ht="14.25" customHeight="1" x14ac:dyDescent="0.3"/>
    <row r="169" spans="1:11" ht="14.25" customHeight="1" x14ac:dyDescent="0.3"/>
    <row r="170" spans="1:11" ht="14.25" customHeight="1" x14ac:dyDescent="0.3"/>
    <row r="171" spans="1:11" ht="14.25" customHeight="1" x14ac:dyDescent="0.3"/>
    <row r="172" spans="1:11" ht="14.25" customHeight="1" x14ac:dyDescent="0.3"/>
    <row r="173" spans="1:11" ht="14.25" customHeight="1" x14ac:dyDescent="0.3"/>
    <row r="174" spans="1:11" ht="14.25" customHeight="1" x14ac:dyDescent="0.3"/>
    <row r="175" spans="1:11" ht="14.25" customHeight="1" x14ac:dyDescent="0.3"/>
    <row r="176" spans="1:11"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sheetProtection password="CD82" sheet="1" objects="1" scenarios="1"/>
  <mergeCells count="33">
    <mergeCell ref="A35:B35"/>
    <mergeCell ref="C35:E35"/>
    <mergeCell ref="A32:B32"/>
    <mergeCell ref="C32:E32"/>
    <mergeCell ref="A33:B33"/>
    <mergeCell ref="C33:E33"/>
    <mergeCell ref="A34:B34"/>
    <mergeCell ref="C34:E34"/>
    <mergeCell ref="A29:E29"/>
    <mergeCell ref="A30:B30"/>
    <mergeCell ref="C30:E30"/>
    <mergeCell ref="A31:B31"/>
    <mergeCell ref="C31:E31"/>
    <mergeCell ref="A17:E17"/>
    <mergeCell ref="J20:K20"/>
    <mergeCell ref="J21:K21"/>
    <mergeCell ref="J22:K22"/>
    <mergeCell ref="A28:E28"/>
    <mergeCell ref="A11:B11"/>
    <mergeCell ref="J14:K14"/>
    <mergeCell ref="J15:K15"/>
    <mergeCell ref="A16:E16"/>
    <mergeCell ref="J16:K16"/>
    <mergeCell ref="A8:B8"/>
    <mergeCell ref="J8:K8"/>
    <mergeCell ref="A9:B9"/>
    <mergeCell ref="J9:K9"/>
    <mergeCell ref="J10:K10"/>
    <mergeCell ref="A1:K2"/>
    <mergeCell ref="A3:J3"/>
    <mergeCell ref="A4:K4"/>
    <mergeCell ref="A6:E6"/>
    <mergeCell ref="H6:K6"/>
  </mergeCells>
  <pageMargins left="0.70833333333333304" right="0.70833333333333304" top="0.74791666666666701" bottom="0.74791666666666701" header="0.511811023622047" footer="0.511811023622047"/>
  <pageSetup paperSize="9" scale="80" orientation="landscape" horizontalDpi="300" verticalDpi="300"/>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D58"/>
  <sheetViews>
    <sheetView zoomScale="80" zoomScaleNormal="80" workbookViewId="0">
      <selection activeCell="B7" sqref="B7"/>
    </sheetView>
  </sheetViews>
  <sheetFormatPr baseColWidth="10" defaultColWidth="9.109375" defaultRowHeight="14.4" x14ac:dyDescent="0.3"/>
  <cols>
    <col min="1" max="1" width="9.88671875" style="210" customWidth="1"/>
    <col min="2" max="2" width="88.6640625" customWidth="1"/>
    <col min="3" max="3" width="11.109375" customWidth="1"/>
    <col min="4" max="4" width="126.44140625" customWidth="1"/>
  </cols>
  <sheetData>
    <row r="3" spans="1:4" ht="15" customHeight="1" x14ac:dyDescent="0.3">
      <c r="B3" s="211"/>
    </row>
    <row r="4" spans="1:4" ht="15" customHeight="1" x14ac:dyDescent="0.3">
      <c r="B4" s="211"/>
    </row>
    <row r="5" spans="1:4" ht="15.75" customHeight="1" x14ac:dyDescent="0.3">
      <c r="B5" s="212" t="s">
        <v>385</v>
      </c>
      <c r="D5" s="212" t="s">
        <v>386</v>
      </c>
    </row>
    <row r="6" spans="1:4" ht="65.25" customHeight="1" x14ac:dyDescent="0.3">
      <c r="A6" s="213" t="s">
        <v>387</v>
      </c>
      <c r="B6" s="214" t="s">
        <v>388</v>
      </c>
      <c r="C6" s="215" t="s">
        <v>389</v>
      </c>
      <c r="D6" s="214" t="s">
        <v>390</v>
      </c>
    </row>
    <row r="7" spans="1:4" ht="32.25" customHeight="1" x14ac:dyDescent="0.3">
      <c r="A7" s="216"/>
      <c r="B7" s="217" t="s">
        <v>391</v>
      </c>
      <c r="D7" s="217" t="s">
        <v>392</v>
      </c>
    </row>
    <row r="8" spans="1:4" ht="55.5" customHeight="1" x14ac:dyDescent="0.3">
      <c r="A8" s="216"/>
      <c r="B8" s="214" t="s">
        <v>393</v>
      </c>
      <c r="D8" s="218" t="s">
        <v>394</v>
      </c>
    </row>
    <row r="9" spans="1:4" ht="55.5" customHeight="1" x14ac:dyDescent="0.3">
      <c r="A9" s="216"/>
      <c r="B9" s="219" t="s">
        <v>395</v>
      </c>
    </row>
    <row r="10" spans="1:4" ht="69.75" customHeight="1" x14ac:dyDescent="0.3">
      <c r="A10" s="216"/>
      <c r="B10" s="219" t="s">
        <v>396</v>
      </c>
      <c r="D10" s="258" t="s">
        <v>397</v>
      </c>
    </row>
    <row r="11" spans="1:4" ht="31.5" customHeight="1" x14ac:dyDescent="0.3">
      <c r="A11" s="216"/>
      <c r="B11" s="219" t="s">
        <v>398</v>
      </c>
      <c r="D11" s="258"/>
    </row>
    <row r="12" spans="1:4" ht="51" customHeight="1" x14ac:dyDescent="0.3">
      <c r="A12" s="216"/>
      <c r="B12" s="214" t="s">
        <v>399</v>
      </c>
      <c r="D12" s="217" t="s">
        <v>400</v>
      </c>
    </row>
    <row r="13" spans="1:4" ht="38.25" customHeight="1" x14ac:dyDescent="0.3">
      <c r="A13" s="216"/>
      <c r="B13" s="219" t="s">
        <v>401</v>
      </c>
      <c r="C13" s="215" t="s">
        <v>402</v>
      </c>
      <c r="D13" s="214" t="s">
        <v>403</v>
      </c>
    </row>
    <row r="14" spans="1:4" ht="15" customHeight="1" x14ac:dyDescent="0.3">
      <c r="A14" s="216"/>
      <c r="B14" s="214"/>
      <c r="D14" s="217" t="s">
        <v>404</v>
      </c>
    </row>
    <row r="15" spans="1:4" ht="87" customHeight="1" x14ac:dyDescent="0.3">
      <c r="A15" s="216"/>
      <c r="B15" s="259" t="s">
        <v>405</v>
      </c>
      <c r="D15" s="220" t="s">
        <v>406</v>
      </c>
    </row>
    <row r="16" spans="1:4" ht="45" customHeight="1" x14ac:dyDescent="0.3">
      <c r="A16" s="216"/>
      <c r="B16" s="259"/>
      <c r="D16" s="220" t="s">
        <v>407</v>
      </c>
    </row>
    <row r="17" spans="1:4" ht="72" customHeight="1" x14ac:dyDescent="0.3">
      <c r="A17" s="216"/>
      <c r="B17" s="219" t="s">
        <v>408</v>
      </c>
      <c r="C17" s="215" t="s">
        <v>409</v>
      </c>
      <c r="D17" s="214" t="s">
        <v>410</v>
      </c>
    </row>
    <row r="18" spans="1:4" ht="75" customHeight="1" x14ac:dyDescent="0.3">
      <c r="A18" s="216"/>
      <c r="B18" s="219" t="s">
        <v>411</v>
      </c>
      <c r="D18" s="217" t="s">
        <v>412</v>
      </c>
    </row>
    <row r="19" spans="1:4" ht="37.5" customHeight="1" x14ac:dyDescent="0.3">
      <c r="A19" s="216"/>
      <c r="B19" s="220" t="s">
        <v>413</v>
      </c>
      <c r="D19" s="220" t="s">
        <v>414</v>
      </c>
    </row>
    <row r="20" spans="1:4" ht="25.5" customHeight="1" x14ac:dyDescent="0.3">
      <c r="A20" s="216"/>
      <c r="B20" s="221" t="s">
        <v>415</v>
      </c>
      <c r="D20" s="222" t="s">
        <v>416</v>
      </c>
    </row>
    <row r="21" spans="1:4" ht="249.75" customHeight="1" x14ac:dyDescent="0.3">
      <c r="A21" s="213" t="s">
        <v>417</v>
      </c>
      <c r="B21" s="214" t="s">
        <v>418</v>
      </c>
      <c r="C21" s="213" t="s">
        <v>419</v>
      </c>
      <c r="D21" s="214" t="s">
        <v>420</v>
      </c>
    </row>
    <row r="23" spans="1:4" ht="35.25" customHeight="1" x14ac:dyDescent="0.3">
      <c r="A23" s="216"/>
    </row>
    <row r="24" spans="1:4" ht="27.75" customHeight="1" x14ac:dyDescent="0.3">
      <c r="A24" s="216"/>
    </row>
    <row r="25" spans="1:4" ht="15" customHeight="1" x14ac:dyDescent="0.3">
      <c r="A25" s="216"/>
    </row>
    <row r="26" spans="1:4" ht="27.75" customHeight="1" x14ac:dyDescent="0.3">
      <c r="A26" s="216"/>
    </row>
    <row r="27" spans="1:4" ht="15" customHeight="1" x14ac:dyDescent="0.3">
      <c r="A27" s="216"/>
    </row>
    <row r="28" spans="1:4" ht="15" customHeight="1" x14ac:dyDescent="0.3">
      <c r="A28" s="216"/>
    </row>
    <row r="29" spans="1:4" ht="15" customHeight="1" x14ac:dyDescent="0.3">
      <c r="A29" s="216"/>
    </row>
    <row r="30" spans="1:4" ht="15" customHeight="1" x14ac:dyDescent="0.3">
      <c r="A30" s="216"/>
    </row>
    <row r="31" spans="1:4" ht="15" customHeight="1" x14ac:dyDescent="0.3">
      <c r="A31" s="216"/>
    </row>
    <row r="33" spans="1:1" ht="15" customHeight="1" x14ac:dyDescent="0.3">
      <c r="A33" s="216"/>
    </row>
    <row r="34" spans="1:1" ht="15" customHeight="1" x14ac:dyDescent="0.3">
      <c r="A34" s="216"/>
    </row>
    <row r="35" spans="1:1" ht="15" customHeight="1" x14ac:dyDescent="0.3">
      <c r="A35" s="216"/>
    </row>
    <row r="36" spans="1:1" ht="15" customHeight="1" x14ac:dyDescent="0.3">
      <c r="A36" s="216"/>
    </row>
    <row r="37" spans="1:1" ht="15" customHeight="1" x14ac:dyDescent="0.3">
      <c r="A37" s="216"/>
    </row>
    <row r="38" spans="1:1" ht="15" customHeight="1" x14ac:dyDescent="0.3">
      <c r="A38" s="216"/>
    </row>
    <row r="39" spans="1:1" ht="15" customHeight="1" x14ac:dyDescent="0.3">
      <c r="A39" s="216"/>
    </row>
    <row r="40" spans="1:1" ht="15" customHeight="1" x14ac:dyDescent="0.3">
      <c r="A40" s="216"/>
    </row>
    <row r="41" spans="1:1" ht="15" customHeight="1" x14ac:dyDescent="0.3">
      <c r="A41" s="216"/>
    </row>
    <row r="42" spans="1:1" ht="15" customHeight="1" x14ac:dyDescent="0.3">
      <c r="A42" s="216"/>
    </row>
    <row r="43" spans="1:1" ht="15" customHeight="1" x14ac:dyDescent="0.3">
      <c r="A43" s="216"/>
    </row>
    <row r="44" spans="1:1" ht="15" customHeight="1" x14ac:dyDescent="0.3">
      <c r="A44" s="216"/>
    </row>
    <row r="45" spans="1:1" ht="15" customHeight="1" x14ac:dyDescent="0.3">
      <c r="A45" s="216"/>
    </row>
    <row r="46" spans="1:1" ht="15" customHeight="1" x14ac:dyDescent="0.3">
      <c r="A46" s="216"/>
    </row>
    <row r="47" spans="1:1" ht="15" customHeight="1" x14ac:dyDescent="0.3">
      <c r="A47" s="216"/>
    </row>
    <row r="48" spans="1:1" ht="15" customHeight="1" x14ac:dyDescent="0.3">
      <c r="A48" s="216"/>
    </row>
    <row r="49" spans="1:1" ht="15" customHeight="1" x14ac:dyDescent="0.3">
      <c r="A49" s="216"/>
    </row>
    <row r="50" spans="1:1" ht="15" customHeight="1" x14ac:dyDescent="0.3">
      <c r="A50" s="216"/>
    </row>
    <row r="51" spans="1:1" ht="15" customHeight="1" x14ac:dyDescent="0.3">
      <c r="A51" s="216"/>
    </row>
    <row r="52" spans="1:1" ht="15" customHeight="1" x14ac:dyDescent="0.3">
      <c r="A52" s="216"/>
    </row>
    <row r="53" spans="1:1" ht="15" customHeight="1" x14ac:dyDescent="0.3">
      <c r="A53" s="216"/>
    </row>
    <row r="54" spans="1:1" ht="15" customHeight="1" x14ac:dyDescent="0.3">
      <c r="A54" s="216"/>
    </row>
    <row r="55" spans="1:1" ht="15" customHeight="1" x14ac:dyDescent="0.3">
      <c r="A55" s="216"/>
    </row>
    <row r="56" spans="1:1" ht="15" customHeight="1" x14ac:dyDescent="0.3">
      <c r="A56" s="216"/>
    </row>
    <row r="57" spans="1:1" ht="15" customHeight="1" x14ac:dyDescent="0.3">
      <c r="A57" s="216"/>
    </row>
    <row r="58" spans="1:1" ht="15" customHeight="1" x14ac:dyDescent="0.3">
      <c r="A58" s="216"/>
    </row>
  </sheetData>
  <sheetProtection password="CD82" sheet="1" objects="1" scenarios="1"/>
  <mergeCells count="2">
    <mergeCell ref="D10:D11"/>
    <mergeCell ref="B15:B16"/>
  </mergeCells>
  <pageMargins left="0.7" right="0.7" top="0.75" bottom="0.75" header="0.511811023622047" footer="0.511811023622047"/>
  <pageSetup paperSize="9" scale="87" orientation="landscape" horizontalDpi="300" verticalDpi="300"/>
  <rowBreaks count="1" manualBreakCount="1">
    <brk id="16" max="16383" man="1"/>
  </rowBreaks>
  <colBreaks count="2" manualBreakCount="2">
    <brk id="2" max="1048575" man="1"/>
    <brk id="4" max="1048575" man="1"/>
  </col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15"/>
  <sheetViews>
    <sheetView zoomScale="80" zoomScaleNormal="80" workbookViewId="0">
      <selection activeCell="A2" sqref="A2"/>
    </sheetView>
  </sheetViews>
  <sheetFormatPr baseColWidth="10" defaultColWidth="10.5546875" defaultRowHeight="14.4" x14ac:dyDescent="0.3"/>
  <cols>
    <col min="5" max="5" width="19.109375" customWidth="1"/>
    <col min="6" max="6" width="20" customWidth="1"/>
  </cols>
  <sheetData>
    <row r="2" spans="1:6" x14ac:dyDescent="0.3">
      <c r="A2" t="s">
        <v>421</v>
      </c>
      <c r="D2" t="s">
        <v>421</v>
      </c>
      <c r="E2" t="s">
        <v>422</v>
      </c>
      <c r="F2" t="s">
        <v>5</v>
      </c>
    </row>
    <row r="3" spans="1:6" x14ac:dyDescent="0.3">
      <c r="A3" s="223">
        <v>0</v>
      </c>
      <c r="D3" s="223">
        <v>0</v>
      </c>
      <c r="E3" t="s">
        <v>3</v>
      </c>
      <c r="F3" t="s">
        <v>423</v>
      </c>
    </row>
    <row r="4" spans="1:6" x14ac:dyDescent="0.3">
      <c r="A4" s="224">
        <v>7.4999999999999997E-3</v>
      </c>
      <c r="D4" s="223">
        <v>0.04</v>
      </c>
      <c r="E4" t="s">
        <v>424</v>
      </c>
      <c r="F4" t="s">
        <v>425</v>
      </c>
    </row>
    <row r="5" spans="1:6" x14ac:dyDescent="0.3">
      <c r="A5" s="223">
        <v>0.04</v>
      </c>
      <c r="D5" s="223">
        <v>0.1</v>
      </c>
      <c r="E5" t="s">
        <v>426</v>
      </c>
      <c r="F5" t="s">
        <v>427</v>
      </c>
    </row>
    <row r="6" spans="1:6" x14ac:dyDescent="0.3">
      <c r="A6" s="223">
        <v>0.1</v>
      </c>
      <c r="D6" s="223">
        <v>0.21</v>
      </c>
      <c r="E6" t="s">
        <v>428</v>
      </c>
      <c r="F6" t="s">
        <v>429</v>
      </c>
    </row>
    <row r="7" spans="1:6" x14ac:dyDescent="0.3">
      <c r="A7" s="224">
        <v>0.114</v>
      </c>
      <c r="E7" t="s">
        <v>430</v>
      </c>
      <c r="F7" t="s">
        <v>431</v>
      </c>
    </row>
    <row r="8" spans="1:6" x14ac:dyDescent="0.3">
      <c r="A8" s="223">
        <v>0.21</v>
      </c>
      <c r="E8" t="s">
        <v>432</v>
      </c>
      <c r="F8" t="s">
        <v>433</v>
      </c>
    </row>
    <row r="9" spans="1:6" x14ac:dyDescent="0.3">
      <c r="A9" s="224">
        <v>0.26200000000000001</v>
      </c>
      <c r="E9" t="s">
        <v>434</v>
      </c>
      <c r="F9" t="s">
        <v>30</v>
      </c>
    </row>
    <row r="10" spans="1:6" x14ac:dyDescent="0.3">
      <c r="E10" t="s">
        <v>20</v>
      </c>
    </row>
    <row r="11" spans="1:6" x14ac:dyDescent="0.3">
      <c r="E11" t="s">
        <v>23</v>
      </c>
    </row>
    <row r="12" spans="1:6" x14ac:dyDescent="0.3">
      <c r="E12" t="s">
        <v>25</v>
      </c>
    </row>
    <row r="13" spans="1:6" x14ac:dyDescent="0.3">
      <c r="E13" t="s">
        <v>435</v>
      </c>
    </row>
    <row r="14" spans="1:6" x14ac:dyDescent="0.3">
      <c r="E14" t="s">
        <v>436</v>
      </c>
    </row>
    <row r="15" spans="1:6" x14ac:dyDescent="0.3">
      <c r="E15" t="s">
        <v>437</v>
      </c>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30AAEB5C35F44796C473AF3469F3B9" ma:contentTypeVersion="17" ma:contentTypeDescription="Crea un document nou" ma:contentTypeScope="" ma:versionID="8faea824a873dcb7c86670c8c01240a7">
  <xsd:schema xmlns:xsd="http://www.w3.org/2001/XMLSchema" xmlns:xs="http://www.w3.org/2001/XMLSchema" xmlns:p="http://schemas.microsoft.com/office/2006/metadata/properties" xmlns:ns2="3ea5e376-a643-431a-b0d7-fdf836a2ab60" xmlns:ns3="17953f76-624a-4c68-8a16-e3a5f8a93353" targetNamespace="http://schemas.microsoft.com/office/2006/metadata/properties" ma:root="true" ma:fieldsID="6cd4f0bfacf4541b318b782fed09a274" ns2:_="" ns3:_="">
    <xsd:import namespace="3ea5e376-a643-431a-b0d7-fdf836a2ab60"/>
    <xsd:import namespace="17953f76-624a-4c68-8a16-e3a5f8a9335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MediaServiceLocation" minOccurs="0"/>
                <xsd:element ref="ns2:TaxCatchAll" minOccurs="0"/>
                <xsd:element ref="ns3:MediaServiceOCR"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5e376-a643-431a-b0d7-fdf836a2ab60"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030e112d-423e-4e44-9241-972bf665511d}" ma:internalName="TaxCatchAll" ma:showField="CatchAllData" ma:web="3ea5e376-a643-431a-b0d7-fdf836a2ab6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953f76-624a-4c68-8a16-e3a5f8a933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7953f76-624a-4c68-8a16-e3a5f8a93353">
      <Terms xmlns="http://schemas.microsoft.com/office/infopath/2007/PartnerControls"/>
    </lcf76f155ced4ddcb4097134ff3c332f>
    <TaxCatchAll xmlns="3ea5e376-a643-431a-b0d7-fdf836a2ab60" xsi:nil="true"/>
    <_dlc_DocId xmlns="3ea5e376-a643-431a-b0d7-fdf836a2ab60">F7V5HEZ26AD3-1880633263-784914</_dlc_DocId>
    <_dlc_DocIdUrl xmlns="3ea5e376-a643-431a-b0d7-fdf836a2ab60">
      <Url>https://caib.sharepoint.com/sites/ARXIUS-UIDI/_layouts/15/DocIdRedir.aspx?ID=F7V5HEZ26AD3-1880633263-784914</Url>
      <Description>F7V5HEZ26AD3-1880633263-784914</Description>
    </_dlc_DocIdUrl>
  </documentManagement>
</p:properties>
</file>

<file path=customXml/itemProps1.xml><?xml version="1.0" encoding="utf-8"?>
<ds:datastoreItem xmlns:ds="http://schemas.openxmlformats.org/officeDocument/2006/customXml" ds:itemID="{3BED5DFC-E6BE-48E3-A8C1-E709A7C31431}"/>
</file>

<file path=customXml/itemProps2.xml><?xml version="1.0" encoding="utf-8"?>
<ds:datastoreItem xmlns:ds="http://schemas.openxmlformats.org/officeDocument/2006/customXml" ds:itemID="{BFFAB517-4BB5-4E65-9703-2EBE9392BF96}"/>
</file>

<file path=customXml/itemProps3.xml><?xml version="1.0" encoding="utf-8"?>
<ds:datastoreItem xmlns:ds="http://schemas.openxmlformats.org/officeDocument/2006/customXml" ds:itemID="{E39300CE-EABE-4E87-8310-6C16CD77F743}"/>
</file>

<file path=customXml/itemProps4.xml><?xml version="1.0" encoding="utf-8"?>
<ds:datastoreItem xmlns:ds="http://schemas.openxmlformats.org/officeDocument/2006/customXml" ds:itemID="{49456C72-9FCD-4AF7-9329-D9C2D1CCCB1C}"/>
</file>

<file path=docProps/app.xml><?xml version="1.0" encoding="utf-8"?>
<Properties xmlns="http://schemas.openxmlformats.org/officeDocument/2006/extended-properties" xmlns:vt="http://schemas.openxmlformats.org/officeDocument/2006/docPropsVTypes">
  <Template/>
  <TotalTime>366</TotalTime>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vt:i4>
      </vt:variant>
    </vt:vector>
  </HeadingPairs>
  <TitlesOfParts>
    <vt:vector size="22" baseType="lpstr">
      <vt:lpstr>INFO INICIAL</vt:lpstr>
      <vt:lpstr>PLAN DE INVERSIÓN</vt:lpstr>
      <vt:lpstr>PLAN DE FINANCIACIÓN</vt:lpstr>
      <vt:lpstr>PREVISIÓN GASTOS</vt:lpstr>
      <vt:lpstr>PREVISIÓN INGRESOS</vt:lpstr>
      <vt:lpstr>PLAN DE TESORERIA</vt:lpstr>
      <vt:lpstr>P&amp;G</vt:lpstr>
      <vt:lpstr>CUADRO RESUMEN FINAL</vt:lpstr>
      <vt:lpstr>AYUDA_INFORMACIÓN</vt:lpstr>
      <vt:lpstr>Hoja1</vt:lpstr>
      <vt:lpstr>AYUDA_INFORMACIÓN!Área_de_impresión</vt:lpstr>
      <vt:lpstr>'CUADRO RESUMEN FINAL'!Área_de_impresión</vt:lpstr>
      <vt:lpstr>'INFO INICIAL'!Área_de_impresión</vt:lpstr>
      <vt:lpstr>'PLAN DE FINANCIACIÓN'!Área_de_impresión</vt:lpstr>
      <vt:lpstr>'PLAN DE INVERSIÓN'!Área_de_impresión</vt:lpstr>
      <vt:lpstr>'PREVISIÓN GASTOS'!Área_de_impresión</vt:lpstr>
      <vt:lpstr>'PREVISIÓN INGRESOS'!Área_de_impresión</vt:lpstr>
      <vt:lpstr>Enero</vt:lpstr>
      <vt:lpstr>Excel_BuiltIn__FilterDatabase_1</vt:lpstr>
      <vt:lpstr>Excel_BuiltIn__FilterDatabase_1_1</vt:lpstr>
      <vt:lpstr>Excel_BuiltIn__FilterDatabase_4</vt:lpstr>
      <vt:lpstr>Excel_BuiltIn_Extract_1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Ángel López Miranda</dc:creator>
  <dc:description/>
  <cp:lastModifiedBy>Sonia Martinez Lopez</cp:lastModifiedBy>
  <cp:revision>29</cp:revision>
  <cp:lastPrinted>2019-03-01T10:14:37Z</cp:lastPrinted>
  <dcterms:created xsi:type="dcterms:W3CDTF">2018-05-02T12:36:38Z</dcterms:created>
  <dcterms:modified xsi:type="dcterms:W3CDTF">2024-07-08T11:32:51Z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0x010100DC30AAEB5C35F44796C473AF3469F3B9</vt:lpwstr>
  </property>
  <property fmtid="{D5CDD505-2E9C-101B-9397-08002B2CF9AE}" pid="3" name="Order">
    <vt:r8>8383200</vt:r8>
  </property>
  <property fmtid="{D5CDD505-2E9C-101B-9397-08002B2CF9AE}" pid="4" name="_dlc_DocIdItemGuid">
    <vt:lpwstr>349d1706-1da3-4127-87b3-e43384e73412</vt:lpwstr>
  </property>
</Properties>
</file>